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2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<sst xmlns="http://schemas.openxmlformats.org/spreadsheetml/2006/main" count="117" uniqueCount="117">
  <si>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</si>
  <si>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</si>
  <si>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</si>
  <si>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</si>
  <si>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</si>
  <si>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</si>
  <si>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</si>
  <si>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</si>
  <si>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</si>
  <si>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</si>
  <si>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</si>
  <si>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</si>
  <si>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</si>
  <si>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</si>
  <si>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Jutiapa</t>
  </si>
  <si>
    <t>El Progreso</t>
  </si>
  <si>
    <t>2202</t>
  </si>
  <si>
    <t>Santa Catarina Mita</t>
  </si>
  <si>
    <t>2203</t>
  </si>
  <si>
    <t>Agua Blanca</t>
  </si>
  <si>
    <t>2204</t>
  </si>
  <si>
    <t>2205</t>
  </si>
  <si>
    <t>Yupiltepeque</t>
  </si>
  <si>
    <t>2206</t>
  </si>
  <si>
    <t>Atescatempa</t>
  </si>
  <si>
    <t>2207</t>
  </si>
  <si>
    <t>Jerez</t>
  </si>
  <si>
    <t>2208</t>
  </si>
  <si>
    <t>El Adelanto</t>
  </si>
  <si>
    <t>2209</t>
  </si>
  <si>
    <t>2210</t>
  </si>
  <si>
    <t>Comapa</t>
  </si>
  <si>
    <t>2211</t>
  </si>
  <si>
    <t>2212</t>
  </si>
  <si>
    <t>Jalpatagua</t>
  </si>
  <si>
    <t>Conguaco</t>
  </si>
  <si>
    <t>2213</t>
  </si>
  <si>
    <t>Moyuta</t>
  </si>
  <si>
    <t>2214</t>
  </si>
  <si>
    <t>2215</t>
  </si>
  <si>
    <t>2216</t>
  </si>
  <si>
    <t>2217</t>
  </si>
  <si>
    <t>T_VIV</t>
  </si>
  <si>
    <t>Viviendas con chorro uso exclusivo</t>
  </si>
  <si>
    <t>viviendas con chorro para varios hogares</t>
  </si>
  <si>
    <t>Vviendas que utilizan chorro publico (fuera de hogar)</t>
  </si>
  <si>
    <t>Viviendas que utilizan Pozo</t>
  </si>
  <si>
    <t>Viviendas que utilizan agua  camión o tonel</t>
  </si>
  <si>
    <t>Viviendas que utilizan agua de Rio, Lago o Manantial</t>
  </si>
  <si>
    <t>Viviendas que utilizan otro tipo de fuente  de agua</t>
  </si>
  <si>
    <t>Viviendas que disponen  de servicio sanitario</t>
  </si>
  <si>
    <t>Vivendas que  no disponen de servicio sanitario</t>
  </si>
  <si>
    <t>Viviendas con servicio sanitario de uso exclusivo letrina o pozo ciego</t>
  </si>
  <si>
    <t>Viviendas  con servicio sanitario de uso compartido conectado a red de drenaje</t>
  </si>
  <si>
    <t>viviendas con servicio sanitario de uso compartido conectado a fosa septica</t>
  </si>
  <si>
    <t>Viviendas con servicio  sanitario de uso compartido letrina o pozo ciego</t>
  </si>
  <si>
    <t>Viviendas que usan servicio municipal de eliminacion de Basura</t>
  </si>
  <si>
    <t>Viviendas que usan servicio Privado de municipal de eliminacion de Basura</t>
  </si>
  <si>
    <t>Viviendas que queman la Basura</t>
  </si>
  <si>
    <t>Vivendas que tiran la basura en cualquier lugar</t>
  </si>
  <si>
    <t>Viviendas que entierran la Basura</t>
  </si>
  <si>
    <t>Viviendas que utilizan otra forma de eliminacion de la Basura</t>
  </si>
  <si>
    <t>AGUA_CH_EX</t>
  </si>
  <si>
    <t>AGUA_CH_VH</t>
  </si>
  <si>
    <t>AGUA_CH_PB</t>
  </si>
  <si>
    <t>AGUA_POZO</t>
  </si>
  <si>
    <t>AGUA_CA_TN</t>
  </si>
  <si>
    <t>AGUA_RIO_L</t>
  </si>
  <si>
    <t>AGUA_OTRO</t>
  </si>
  <si>
    <t>VIV_SAN</t>
  </si>
  <si>
    <t>VIV_NO_SAN</t>
  </si>
  <si>
    <t>SAN_DRE</t>
  </si>
  <si>
    <t>SAN_FSE</t>
  </si>
  <si>
    <t>SAN_EXC</t>
  </si>
  <si>
    <t>SAN_LET</t>
  </si>
  <si>
    <t>Viviendas con servicio sanitario de uso exclusivo conectado  a red de drenaje</t>
  </si>
  <si>
    <t>Viviendas co servicio sanitario de uso exclusivo conectado a fosa septica</t>
  </si>
  <si>
    <t>Vivienda con servicio sanitario de uso exclusivo excusado lavable</t>
  </si>
  <si>
    <t>SAN_DRE_VH</t>
  </si>
  <si>
    <t>SAN_FSE_VH</t>
  </si>
  <si>
    <t>SAN_EXC_VH</t>
  </si>
  <si>
    <t>SAN_LET_VH</t>
  </si>
  <si>
    <t>BASU_MUNI</t>
  </si>
  <si>
    <t>BASU_PV</t>
  </si>
  <si>
    <t>BASU_QUEMA</t>
  </si>
  <si>
    <t>BASU_TIRA</t>
  </si>
  <si>
    <t>BASU_ENT</t>
  </si>
  <si>
    <t>BASU_OTRA</t>
  </si>
  <si>
    <t>P_NO_AGUA</t>
  </si>
  <si>
    <t>P_NO_SAN</t>
  </si>
  <si>
    <t>P_NO_BASU</t>
  </si>
  <si>
    <t>viviendas con servicio  sanitario de uso compartido excusado lavable</t>
  </si>
  <si>
    <t>Porcentaje de Hogares que no estan conectados a la red de distribucion de agua (pozo, camion o tonel, rio, lago o manantial, otro tipo)</t>
  </si>
  <si>
    <t>21 - 22</t>
  </si>
  <si>
    <t>Municipios del Departamento de Jutiapa</t>
  </si>
  <si>
    <t>Instituto Nacional de Estadística, XI Censo de Población y VI de Habitación</t>
  </si>
  <si>
    <t>Total de Viviendas por tipo de servicio de agua, tipo de servicio sanitario y forma de disposición de desechos sólidos</t>
  </si>
  <si>
    <t>Porcentaje de Viviendas que no están conectadas a la red de distribución de agua</t>
  </si>
  <si>
    <t>Porcentaje de Viviendas que no disponen de servicio sanitario</t>
  </si>
  <si>
    <t>Porcentaje de viviendas que utilizan servicio municipal o privado para eliminar basura</t>
  </si>
  <si>
    <t xml:space="preserve">Porcentaje de Viviendas que no están conectadas a la red de distribución de agua:                    </t>
  </si>
  <si>
    <t>Porcentaje de Viviendas que no disponen de servicio sanitario:</t>
  </si>
  <si>
    <t>Porcentaje de viviendas que utilizan servicio municipal o privado para eliminar basura:</t>
  </si>
  <si>
    <t>(hogares que no están conectados a red de distribución de agua / total de hogares) * 100</t>
  </si>
  <si>
    <t>(hogares que no tienen inodoro / total de hogares) * 100</t>
  </si>
  <si>
    <t>(hogares que utilizan servicio municipal o privado para eliminar basura / total de hogares) * 100</t>
  </si>
  <si>
    <t>Número de Viviendas</t>
  </si>
  <si>
    <t>Total Viviendas</t>
  </si>
  <si>
    <t>Asunción Mita</t>
  </si>
  <si>
    <t>Zapotitlán</t>
  </si>
  <si>
    <t>Depto. de Jutiapa</t>
  </si>
  <si>
    <t>Pasaco</t>
  </si>
  <si>
    <t>San José Acatempa</t>
  </si>
  <si>
    <t>Quezada</t>
  </si>
  <si>
    <t>22</t>
  </si>
  <si>
    <t>Porcentaje de hogares que no disponen de servicio sanitario</t>
  </si>
  <si>
    <t>Porcenntaje de hogares que utilizan servicio municipal o privado de eliminacion de basura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</si>
</sst>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3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8" xfId="0" applyFont="1" applyFill="1" applyBorder="1" applyAlignment="1">
      <alignment horizontal="left"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wrapText="1"/>
    </xf>
    <xf numFmtId="49" fontId="1" fillId="3" borderId="11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/>
    </xf>
    <xf numFmtId="3" fontId="0" fillId="4" borderId="11" xfId="0" applyNumberFormat="1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3" fontId="0" fillId="5" borderId="10" xfId="0" applyNumberFormat="1" applyFont="1" applyFill="1" applyBorder="1" applyAlignment="1">
      <alignment horizontal="left"/>
    </xf>
    <xf numFmtId="3" fontId="0" fillId="5" borderId="11" xfId="0" applyNumberFormat="1" applyFont="1" applyFill="1" applyBorder="1" applyAlignment="1">
      <alignment horizontal="left"/>
    </xf>
    <xf numFmtId="0" fontId="0" fillId="5" borderId="11" xfId="0" applyFont="1" applyFill="1" applyBorder="1" applyAlignment="1">
      <alignment horizontal="left"/>
    </xf>
    <xf numFmtId="0" fontId="0" fillId="5" borderId="10" xfId="0" applyFont="1" applyFill="1" applyBorder="1" applyAlignment="1">
      <alignment horizontal="left"/>
    </xf>
    <xf numFmtId="0" fontId="0" fillId="5" borderId="15" xfId="0" applyFont="1" applyFill="1" applyBorder="1" applyAlignment="1">
      <alignment horizontal="left"/>
    </xf>
    <xf numFmtId="0" fontId="0" fillId="5" borderId="0" xfId="0" applyFont="1" applyFill="1" applyAlignment="1">
      <alignment horizontal="left"/>
    </xf>
    <xf numFmtId="3" fontId="0" fillId="5" borderId="6" xfId="0" applyNumberFormat="1" applyFont="1" applyFill="1" applyBorder="1" applyAlignment="1">
      <alignment horizontal="left"/>
    </xf>
    <xf numFmtId="4" fontId="0" fillId="5" borderId="10" xfId="0" applyNumberFormat="1" applyFont="1" applyFill="1" applyBorder="1" applyAlignment="1">
      <alignment horizontal="left"/>
    </xf>
    <xf numFmtId="0" fontId="3" fillId="5" borderId="11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3" borderId="11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wrapText="1"/>
    </xf>
    <xf numFmtId="0" fontId="3" fillId="5" borderId="9" xfId="0" applyFont="1" applyFill="1" applyBorder="1" applyAlignment="1">
      <alignment wrapText="1"/>
    </xf>
    <xf numFmtId="0" fontId="3" fillId="5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16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2" fillId="3" borderId="8" xfId="0" applyNumberFormat="1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0" fillId="3" borderId="8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left"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0" zoomScaleNormal="70" workbookViewId="0" topLeftCell="A4">
      <selection activeCell="AC32" sqref="AC32"/>
    </sheetView>
  </sheetViews>
  <sheetFormatPr defaultColWidth="11.421875" defaultRowHeight="12.75"/>
  <cols>
    <col min="2" max="10" width="2.7109375" style="0" customWidth="1"/>
    <col min="11" max="11" width="35.140625" style="0" customWidth="1"/>
    <col min="12" max="12" width="14.57421875" style="0" customWidth="1"/>
    <col min="13" max="30" width="12.7109375" style="0" customWidth="1"/>
    <col min="31" max="16384" width="2.7109375" style="0" customWidth="1"/>
  </cols>
  <sheetData>
    <row r="1" spans="2:30" ht="12.75"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77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ht="12.75">
      <c r="B3" s="77" t="s">
        <v>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77" t="s">
        <v>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6" spans="2:30" ht="12.75">
      <c r="B6" s="79" t="s">
        <v>4</v>
      </c>
      <c r="C6" s="80"/>
      <c r="D6" s="80"/>
      <c r="E6" s="80"/>
      <c r="F6" s="81"/>
      <c r="G6" s="82"/>
      <c r="H6" s="83"/>
      <c r="I6" s="83"/>
      <c r="J6" s="4"/>
      <c r="K6" s="84" t="s">
        <v>93</v>
      </c>
      <c r="L6" s="85"/>
      <c r="M6" s="30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ht="12.75">
      <c r="B7" s="4"/>
      <c r="C7" s="4"/>
      <c r="D7" s="4"/>
      <c r="E7" s="4"/>
      <c r="F7" s="32"/>
      <c r="G7" s="32"/>
      <c r="H7" s="32"/>
      <c r="I7" s="32"/>
      <c r="J7" s="32"/>
      <c r="K7" s="32"/>
      <c r="L7" s="4"/>
      <c r="M7" s="4"/>
      <c r="N7" s="4"/>
      <c r="O7" s="4"/>
      <c r="P7" s="4"/>
      <c r="Q7" s="4"/>
      <c r="R7" s="4"/>
      <c r="S7" s="4"/>
      <c r="T7" s="4"/>
      <c r="U7" s="33"/>
      <c r="V7" s="4"/>
      <c r="W7" s="4"/>
      <c r="X7" s="4"/>
      <c r="Y7" s="4"/>
      <c r="Z7" s="4"/>
      <c r="AA7" s="4"/>
      <c r="AB7" s="4"/>
      <c r="AC7" s="4"/>
      <c r="AD7" s="4"/>
    </row>
    <row r="8" spans="2:30" ht="12.75">
      <c r="B8" s="4" t="s">
        <v>5</v>
      </c>
      <c r="C8" s="5" t="s">
        <v>6</v>
      </c>
      <c r="D8" s="6"/>
      <c r="E8" s="6"/>
      <c r="K8" s="31" t="s">
        <v>96</v>
      </c>
      <c r="L8" s="16"/>
      <c r="M8" s="16"/>
      <c r="N8" s="16"/>
      <c r="O8" s="16"/>
      <c r="P8" s="16"/>
      <c r="Q8" s="16"/>
      <c r="R8" s="16"/>
      <c r="S8" s="16"/>
      <c r="T8" s="34"/>
      <c r="U8" s="31"/>
      <c r="V8" s="4"/>
      <c r="W8" s="4"/>
      <c r="X8" s="4"/>
      <c r="Y8" s="4"/>
      <c r="Z8" s="4"/>
      <c r="AA8" s="4"/>
      <c r="AB8" s="4"/>
      <c r="AC8" s="4"/>
      <c r="AD8" s="4"/>
    </row>
    <row r="9" spans="3:20" s="17" customFormat="1" ht="12">
      <c r="C9" s="18" t="s">
        <v>7</v>
      </c>
      <c r="D9" s="12"/>
      <c r="E9" s="12"/>
      <c r="K9" s="12" t="s">
        <v>97</v>
      </c>
      <c r="L9" s="12"/>
      <c r="M9" s="12"/>
      <c r="N9" s="12"/>
      <c r="O9" s="12"/>
      <c r="P9" s="12"/>
      <c r="Q9" s="12"/>
      <c r="R9" s="12"/>
      <c r="S9" s="12"/>
      <c r="T9" s="19"/>
    </row>
    <row r="10" spans="3:20" s="17" customFormat="1" ht="12">
      <c r="C10" s="18"/>
      <c r="D10" s="12"/>
      <c r="E10" s="12"/>
      <c r="K10" s="12" t="s">
        <v>98</v>
      </c>
      <c r="L10" s="12"/>
      <c r="M10" s="12"/>
      <c r="N10" s="12"/>
      <c r="O10" s="12"/>
      <c r="P10" s="12"/>
      <c r="Q10" s="12"/>
      <c r="R10" s="12"/>
      <c r="S10" s="12"/>
      <c r="T10" s="19"/>
    </row>
    <row r="11" spans="3:20" s="17" customFormat="1" ht="12">
      <c r="C11" s="18"/>
      <c r="D11" s="12"/>
      <c r="E11" s="12"/>
      <c r="K11" s="12" t="s">
        <v>99</v>
      </c>
      <c r="L11" s="12"/>
      <c r="M11" s="12"/>
      <c r="N11" s="12"/>
      <c r="O11" s="12"/>
      <c r="P11" s="12"/>
      <c r="Q11" s="12"/>
      <c r="R11" s="12"/>
      <c r="S11" s="12"/>
      <c r="T11" s="19"/>
    </row>
    <row r="12" spans="2:30" ht="12.75">
      <c r="B12" s="4"/>
      <c r="C12" s="7" t="s">
        <v>8</v>
      </c>
      <c r="D12" s="8"/>
      <c r="E12" s="8"/>
      <c r="F12" s="8"/>
      <c r="G12" s="8"/>
      <c r="H12" s="8"/>
      <c r="I12" s="8"/>
      <c r="J12" s="8"/>
      <c r="K12" s="8" t="s">
        <v>94</v>
      </c>
      <c r="L12" s="8"/>
      <c r="M12" s="8"/>
      <c r="N12" s="8"/>
      <c r="O12" s="8"/>
      <c r="P12" s="8"/>
      <c r="Q12" s="8"/>
      <c r="R12" s="8"/>
      <c r="S12" s="8"/>
      <c r="T12" s="1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ht="12.75">
      <c r="B13" s="4"/>
      <c r="C13" s="7" t="s">
        <v>12</v>
      </c>
      <c r="D13" s="8"/>
      <c r="E13" s="8"/>
      <c r="F13" s="8"/>
      <c r="G13" s="8"/>
      <c r="H13" s="8"/>
      <c r="I13" s="8"/>
      <c r="J13" s="8"/>
      <c r="K13" s="12">
        <v>2002</v>
      </c>
      <c r="L13" s="12"/>
      <c r="M13" s="12"/>
      <c r="N13" s="12"/>
      <c r="O13" s="8"/>
      <c r="P13" s="8"/>
      <c r="Q13" s="8"/>
      <c r="R13" s="8"/>
      <c r="S13" s="8"/>
      <c r="T13" s="1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2:30" ht="12.75">
      <c r="B14" s="4"/>
      <c r="C14" s="7" t="s">
        <v>9</v>
      </c>
      <c r="D14" s="8"/>
      <c r="E14" s="8"/>
      <c r="F14" s="8"/>
      <c r="G14" s="8"/>
      <c r="H14" s="8"/>
      <c r="I14" s="8"/>
      <c r="J14" s="8"/>
      <c r="K14" s="8" t="s">
        <v>106</v>
      </c>
      <c r="L14" s="8"/>
      <c r="M14" s="8"/>
      <c r="N14" s="8"/>
      <c r="O14" s="8"/>
      <c r="P14" s="8"/>
      <c r="Q14" s="8"/>
      <c r="R14" s="8"/>
      <c r="S14" s="8"/>
      <c r="T14" s="1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2:30" ht="12.75">
      <c r="B15" s="4"/>
      <c r="C15" s="9" t="s">
        <v>10</v>
      </c>
      <c r="D15" s="10"/>
      <c r="E15" s="10"/>
      <c r="F15" s="10"/>
      <c r="G15" s="10"/>
      <c r="H15" s="10"/>
      <c r="I15" s="10"/>
      <c r="J15" s="10"/>
      <c r="K15" s="10" t="s">
        <v>95</v>
      </c>
      <c r="L15" s="10"/>
      <c r="M15" s="10"/>
      <c r="N15" s="10"/>
      <c r="O15" s="10"/>
      <c r="P15" s="10"/>
      <c r="Q15" s="10"/>
      <c r="R15" s="10"/>
      <c r="S15" s="10"/>
      <c r="T15" s="15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2:21" ht="12.75">
      <c r="L16" s="38"/>
      <c r="U16" s="3"/>
    </row>
    <row r="19" spans="1:30" s="37" customFormat="1" ht="12.75" customHeight="1">
      <c r="A19" s="36"/>
      <c r="M19" s="47"/>
      <c r="N19" s="73" t="s">
        <v>15</v>
      </c>
      <c r="O19" s="73" t="s">
        <v>17</v>
      </c>
      <c r="P19" s="73" t="s">
        <v>19</v>
      </c>
      <c r="Q19" s="73" t="s">
        <v>108</v>
      </c>
      <c r="R19" s="73" t="s">
        <v>22</v>
      </c>
      <c r="S19" s="73" t="s">
        <v>24</v>
      </c>
      <c r="T19" s="73" t="s">
        <v>26</v>
      </c>
      <c r="U19" s="73" t="s">
        <v>28</v>
      </c>
      <c r="V19" s="73" t="s">
        <v>109</v>
      </c>
      <c r="W19" s="86" t="s">
        <v>31</v>
      </c>
      <c r="X19" s="48"/>
      <c r="Y19" s="49"/>
      <c r="Z19" s="49"/>
      <c r="AA19" s="49"/>
      <c r="AB19" s="49"/>
      <c r="AC19" s="49"/>
      <c r="AD19" s="87" t="s">
        <v>110</v>
      </c>
    </row>
    <row r="20" spans="1:30" s="37" customFormat="1" ht="25.5">
      <c r="A20" s="36"/>
      <c r="M20" s="50" t="s">
        <v>14</v>
      </c>
      <c r="N20" s="73"/>
      <c r="O20" s="73"/>
      <c r="P20" s="73"/>
      <c r="Q20" s="73"/>
      <c r="R20" s="73"/>
      <c r="S20" s="73"/>
      <c r="T20" s="73"/>
      <c r="U20" s="73"/>
      <c r="V20" s="73"/>
      <c r="W20" s="86"/>
      <c r="X20" s="51" t="s">
        <v>34</v>
      </c>
      <c r="Y20" s="52" t="s">
        <v>35</v>
      </c>
      <c r="Z20" s="52" t="s">
        <v>37</v>
      </c>
      <c r="AA20" s="52" t="s">
        <v>111</v>
      </c>
      <c r="AB20" s="52" t="s">
        <v>112</v>
      </c>
      <c r="AC20" s="52" t="s">
        <v>113</v>
      </c>
      <c r="AD20" s="87"/>
    </row>
    <row r="21" spans="2:30" ht="12.75">
      <c r="B21" s="1"/>
      <c r="C21" s="88" t="s">
        <v>11</v>
      </c>
      <c r="D21" s="89"/>
      <c r="E21" s="89"/>
      <c r="F21" s="89"/>
      <c r="G21" s="89"/>
      <c r="H21" s="89"/>
      <c r="I21" s="89"/>
      <c r="J21" s="89"/>
      <c r="K21" s="90"/>
      <c r="L21" s="42" t="s">
        <v>13</v>
      </c>
      <c r="M21" s="43">
        <v>2201</v>
      </c>
      <c r="N21" s="44" t="s">
        <v>16</v>
      </c>
      <c r="O21" s="44" t="s">
        <v>18</v>
      </c>
      <c r="P21" s="44" t="s">
        <v>20</v>
      </c>
      <c r="Q21" s="44" t="s">
        <v>21</v>
      </c>
      <c r="R21" s="44" t="s">
        <v>23</v>
      </c>
      <c r="S21" s="44" t="s">
        <v>25</v>
      </c>
      <c r="T21" s="44" t="s">
        <v>27</v>
      </c>
      <c r="U21" s="44" t="s">
        <v>29</v>
      </c>
      <c r="V21" s="44" t="s">
        <v>30</v>
      </c>
      <c r="W21" s="44" t="s">
        <v>32</v>
      </c>
      <c r="X21" s="45" t="s">
        <v>33</v>
      </c>
      <c r="Y21" s="44" t="s">
        <v>36</v>
      </c>
      <c r="Z21" s="46" t="s">
        <v>38</v>
      </c>
      <c r="AA21" s="46" t="s">
        <v>39</v>
      </c>
      <c r="AB21" s="46" t="s">
        <v>40</v>
      </c>
      <c r="AC21" s="46" t="s">
        <v>41</v>
      </c>
      <c r="AD21" s="46" t="s">
        <v>114</v>
      </c>
    </row>
    <row r="22" spans="2:30" ht="12.75">
      <c r="B22" s="1"/>
      <c r="C22" s="22"/>
      <c r="D22" s="23"/>
      <c r="E22" s="23"/>
      <c r="F22" s="23"/>
      <c r="G22" s="23"/>
      <c r="H22" s="23"/>
      <c r="I22" s="23"/>
      <c r="J22" s="23"/>
      <c r="K22" s="24"/>
      <c r="L22" s="25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27"/>
      <c r="Z22" s="29"/>
      <c r="AA22" s="29"/>
      <c r="AB22" s="29"/>
      <c r="AC22" s="29"/>
      <c r="AD22" s="29"/>
    </row>
    <row r="23" spans="1:30" s="11" customFormat="1" ht="12.75" customHeight="1">
      <c r="A23"/>
      <c r="C23" s="74" t="s">
        <v>107</v>
      </c>
      <c r="D23" s="75"/>
      <c r="E23" s="75"/>
      <c r="F23" s="75"/>
      <c r="G23" s="75"/>
      <c r="H23" s="75"/>
      <c r="I23" s="75"/>
      <c r="J23" s="75"/>
      <c r="K23" s="76"/>
      <c r="L23" s="53" t="s">
        <v>42</v>
      </c>
      <c r="M23" s="54">
        <v>21237</v>
      </c>
      <c r="N23" s="54">
        <v>4115</v>
      </c>
      <c r="O23" s="54">
        <v>5110</v>
      </c>
      <c r="P23" s="54">
        <v>3128</v>
      </c>
      <c r="Q23" s="54">
        <v>8851</v>
      </c>
      <c r="R23" s="54">
        <v>2591</v>
      </c>
      <c r="S23" s="54">
        <v>3344</v>
      </c>
      <c r="T23" s="54">
        <v>1224</v>
      </c>
      <c r="U23" s="54">
        <v>1088</v>
      </c>
      <c r="V23" s="54">
        <v>1708</v>
      </c>
      <c r="W23" s="54">
        <v>4828</v>
      </c>
      <c r="X23" s="54">
        <v>4827</v>
      </c>
      <c r="Y23" s="54">
        <v>2824</v>
      </c>
      <c r="Z23" s="54">
        <v>7047</v>
      </c>
      <c r="AA23" s="54">
        <v>1724</v>
      </c>
      <c r="AB23" s="54">
        <v>2731</v>
      </c>
      <c r="AC23" s="54">
        <v>3597</v>
      </c>
      <c r="AD23" s="54">
        <f>SUM(M23:AC23)</f>
        <v>79974</v>
      </c>
    </row>
    <row r="24" spans="2:30" ht="12.75">
      <c r="B24" s="2"/>
      <c r="C24" s="68" t="s">
        <v>43</v>
      </c>
      <c r="D24" s="69"/>
      <c r="E24" s="69"/>
      <c r="F24" s="69"/>
      <c r="G24" s="69"/>
      <c r="H24" s="69"/>
      <c r="I24" s="69"/>
      <c r="J24" s="69"/>
      <c r="K24" s="70"/>
      <c r="L24" s="55" t="s">
        <v>62</v>
      </c>
      <c r="M24" s="56">
        <v>10650</v>
      </c>
      <c r="N24" s="57">
        <v>3585</v>
      </c>
      <c r="O24" s="57">
        <v>4303</v>
      </c>
      <c r="P24" s="57">
        <v>1832</v>
      </c>
      <c r="Q24" s="57">
        <v>6500</v>
      </c>
      <c r="R24" s="57">
        <v>1607</v>
      </c>
      <c r="S24" s="57">
        <v>2904</v>
      </c>
      <c r="T24" s="57">
        <v>1036</v>
      </c>
      <c r="U24" s="58">
        <v>592</v>
      </c>
      <c r="V24" s="58">
        <v>440</v>
      </c>
      <c r="W24" s="57">
        <v>1064</v>
      </c>
      <c r="X24" s="57">
        <v>3959</v>
      </c>
      <c r="Y24" s="57">
        <v>1655</v>
      </c>
      <c r="Z24" s="57">
        <v>3527</v>
      </c>
      <c r="AA24" s="57">
        <v>1249</v>
      </c>
      <c r="AB24" s="57">
        <v>2437</v>
      </c>
      <c r="AC24" s="57">
        <v>2985</v>
      </c>
      <c r="AD24" s="57">
        <f aca="true" t="shared" si="0" ref="AD24:AD30">SUM(M24:AC24)</f>
        <v>50325</v>
      </c>
    </row>
    <row r="25" spans="2:30" ht="12.75">
      <c r="B25" s="2"/>
      <c r="C25" s="68" t="s">
        <v>44</v>
      </c>
      <c r="D25" s="69"/>
      <c r="E25" s="69"/>
      <c r="F25" s="69"/>
      <c r="G25" s="69"/>
      <c r="H25" s="69"/>
      <c r="I25" s="69"/>
      <c r="J25" s="69"/>
      <c r="K25" s="70"/>
      <c r="L25" s="55" t="s">
        <v>63</v>
      </c>
      <c r="M25" s="56">
        <v>141</v>
      </c>
      <c r="N25" s="58">
        <v>363</v>
      </c>
      <c r="O25" s="58">
        <v>160</v>
      </c>
      <c r="P25" s="58">
        <v>19</v>
      </c>
      <c r="Q25" s="58">
        <v>289</v>
      </c>
      <c r="R25" s="58">
        <v>7</v>
      </c>
      <c r="S25" s="58">
        <v>24</v>
      </c>
      <c r="T25" s="58">
        <v>2</v>
      </c>
      <c r="U25" s="58">
        <v>27</v>
      </c>
      <c r="V25" s="58">
        <v>6</v>
      </c>
      <c r="W25" s="58">
        <v>30</v>
      </c>
      <c r="X25" s="58">
        <v>99</v>
      </c>
      <c r="Y25" s="58">
        <v>19</v>
      </c>
      <c r="Z25" s="58">
        <v>119</v>
      </c>
      <c r="AA25" s="58">
        <v>17</v>
      </c>
      <c r="AB25" s="58">
        <v>128</v>
      </c>
      <c r="AC25" s="58">
        <v>59</v>
      </c>
      <c r="AD25" s="57">
        <f t="shared" si="0"/>
        <v>1509</v>
      </c>
    </row>
    <row r="26" spans="2:30" ht="12.75">
      <c r="B26" s="2"/>
      <c r="C26" s="68" t="s">
        <v>45</v>
      </c>
      <c r="D26" s="69"/>
      <c r="E26" s="69"/>
      <c r="F26" s="69"/>
      <c r="G26" s="69"/>
      <c r="H26" s="69"/>
      <c r="I26" s="69"/>
      <c r="J26" s="69"/>
      <c r="K26" s="70"/>
      <c r="L26" s="55" t="s">
        <v>64</v>
      </c>
      <c r="M26" s="56">
        <v>2569</v>
      </c>
      <c r="N26" s="58">
        <v>33</v>
      </c>
      <c r="O26" s="58">
        <v>144</v>
      </c>
      <c r="P26" s="58">
        <v>45</v>
      </c>
      <c r="Q26" s="58">
        <v>684</v>
      </c>
      <c r="R26" s="58">
        <v>459</v>
      </c>
      <c r="S26" s="58">
        <v>121</v>
      </c>
      <c r="T26" s="58">
        <v>17</v>
      </c>
      <c r="U26" s="58">
        <v>111</v>
      </c>
      <c r="V26" s="58">
        <v>397</v>
      </c>
      <c r="W26" s="58">
        <v>481</v>
      </c>
      <c r="X26" s="58">
        <v>208</v>
      </c>
      <c r="Y26" s="58">
        <v>411</v>
      </c>
      <c r="Z26" s="58">
        <v>409</v>
      </c>
      <c r="AA26" s="58">
        <v>9</v>
      </c>
      <c r="AB26" s="58">
        <v>17</v>
      </c>
      <c r="AC26" s="58">
        <v>102</v>
      </c>
      <c r="AD26" s="57">
        <f t="shared" si="0"/>
        <v>6217</v>
      </c>
    </row>
    <row r="27" spans="2:30" ht="12.75">
      <c r="B27" s="2"/>
      <c r="C27" s="68" t="s">
        <v>46</v>
      </c>
      <c r="D27" s="69"/>
      <c r="E27" s="69"/>
      <c r="F27" s="69"/>
      <c r="G27" s="69"/>
      <c r="H27" s="69"/>
      <c r="I27" s="69"/>
      <c r="J27" s="69"/>
      <c r="K27" s="70"/>
      <c r="L27" s="55" t="s">
        <v>65</v>
      </c>
      <c r="M27" s="56">
        <v>5437</v>
      </c>
      <c r="N27" s="58">
        <v>62</v>
      </c>
      <c r="O27" s="58">
        <v>224</v>
      </c>
      <c r="P27" s="58">
        <v>806</v>
      </c>
      <c r="Q27" s="58">
        <v>542</v>
      </c>
      <c r="R27" s="58">
        <v>404</v>
      </c>
      <c r="S27" s="58">
        <v>123</v>
      </c>
      <c r="T27" s="58">
        <v>79</v>
      </c>
      <c r="U27" s="58">
        <v>6</v>
      </c>
      <c r="V27" s="58">
        <v>472</v>
      </c>
      <c r="W27" s="57">
        <v>2204</v>
      </c>
      <c r="X27" s="58">
        <v>254</v>
      </c>
      <c r="Y27" s="58">
        <v>334</v>
      </c>
      <c r="Z27" s="57">
        <v>2398</v>
      </c>
      <c r="AA27" s="58">
        <v>301</v>
      </c>
      <c r="AB27" s="58">
        <v>29</v>
      </c>
      <c r="AC27" s="58">
        <v>167</v>
      </c>
      <c r="AD27" s="57">
        <f t="shared" si="0"/>
        <v>13842</v>
      </c>
    </row>
    <row r="28" spans="2:30" ht="12.75">
      <c r="B28" s="2"/>
      <c r="C28" s="68" t="s">
        <v>47</v>
      </c>
      <c r="D28" s="69"/>
      <c r="E28" s="69"/>
      <c r="F28" s="69"/>
      <c r="G28" s="69"/>
      <c r="H28" s="69"/>
      <c r="I28" s="69"/>
      <c r="J28" s="69"/>
      <c r="K28" s="70"/>
      <c r="L28" s="55" t="s">
        <v>66</v>
      </c>
      <c r="M28" s="59">
        <v>142</v>
      </c>
      <c r="N28" s="58">
        <v>1</v>
      </c>
      <c r="O28" s="58">
        <v>12</v>
      </c>
      <c r="P28" s="58">
        <v>4</v>
      </c>
      <c r="Q28" s="58">
        <v>16</v>
      </c>
      <c r="R28" s="58">
        <v>1</v>
      </c>
      <c r="S28" s="58">
        <v>25</v>
      </c>
      <c r="T28" s="58">
        <v>1</v>
      </c>
      <c r="U28" s="58">
        <v>0</v>
      </c>
      <c r="V28" s="58">
        <v>1</v>
      </c>
      <c r="W28" s="58">
        <v>7</v>
      </c>
      <c r="X28" s="58">
        <v>8</v>
      </c>
      <c r="Y28" s="58">
        <v>3</v>
      </c>
      <c r="Z28" s="58">
        <v>16</v>
      </c>
      <c r="AA28" s="58">
        <v>4</v>
      </c>
      <c r="AB28" s="58">
        <v>2</v>
      </c>
      <c r="AC28" s="58">
        <v>5</v>
      </c>
      <c r="AD28" s="57">
        <f t="shared" si="0"/>
        <v>248</v>
      </c>
    </row>
    <row r="29" spans="2:30" ht="12.75">
      <c r="B29" s="2"/>
      <c r="C29" s="68" t="s">
        <v>48</v>
      </c>
      <c r="D29" s="69"/>
      <c r="E29" s="69"/>
      <c r="F29" s="69"/>
      <c r="G29" s="69"/>
      <c r="H29" s="69"/>
      <c r="I29" s="69"/>
      <c r="J29" s="69"/>
      <c r="K29" s="70"/>
      <c r="L29" s="55" t="s">
        <v>67</v>
      </c>
      <c r="M29" s="56">
        <v>1691</v>
      </c>
      <c r="N29" s="58">
        <v>30</v>
      </c>
      <c r="O29" s="58">
        <v>160</v>
      </c>
      <c r="P29" s="58">
        <v>369</v>
      </c>
      <c r="Q29" s="58">
        <v>708</v>
      </c>
      <c r="R29" s="58">
        <v>82</v>
      </c>
      <c r="S29" s="60">
        <v>102</v>
      </c>
      <c r="T29" s="58">
        <v>42</v>
      </c>
      <c r="U29" s="58">
        <v>343</v>
      </c>
      <c r="V29" s="58">
        <v>388</v>
      </c>
      <c r="W29" s="57">
        <v>1003</v>
      </c>
      <c r="X29" s="58">
        <v>188</v>
      </c>
      <c r="Y29" s="58">
        <v>393</v>
      </c>
      <c r="Z29" s="58">
        <v>416</v>
      </c>
      <c r="AA29" s="58">
        <v>96</v>
      </c>
      <c r="AB29" s="58">
        <v>43</v>
      </c>
      <c r="AC29" s="58">
        <v>210</v>
      </c>
      <c r="AD29" s="57">
        <f t="shared" si="0"/>
        <v>6264</v>
      </c>
    </row>
    <row r="30" spans="2:30" ht="12.75">
      <c r="B30" s="2"/>
      <c r="C30" s="68" t="s">
        <v>49</v>
      </c>
      <c r="D30" s="69"/>
      <c r="E30" s="69"/>
      <c r="F30" s="69"/>
      <c r="G30" s="69"/>
      <c r="H30" s="69"/>
      <c r="I30" s="69"/>
      <c r="J30" s="69"/>
      <c r="K30" s="70"/>
      <c r="L30" s="55" t="s">
        <v>68</v>
      </c>
      <c r="M30" s="59">
        <v>607</v>
      </c>
      <c r="N30" s="61">
        <v>41</v>
      </c>
      <c r="O30" s="58">
        <v>107</v>
      </c>
      <c r="P30" s="58">
        <v>53</v>
      </c>
      <c r="Q30" s="58">
        <v>112</v>
      </c>
      <c r="R30" s="58">
        <v>31</v>
      </c>
      <c r="S30" s="58">
        <v>45</v>
      </c>
      <c r="T30" s="58">
        <v>47</v>
      </c>
      <c r="U30" s="58">
        <v>9</v>
      </c>
      <c r="V30" s="58">
        <v>4</v>
      </c>
      <c r="W30" s="58">
        <v>39</v>
      </c>
      <c r="X30" s="58">
        <v>111</v>
      </c>
      <c r="Y30" s="58">
        <v>9</v>
      </c>
      <c r="Z30" s="58">
        <v>162</v>
      </c>
      <c r="AA30" s="58">
        <v>48</v>
      </c>
      <c r="AB30" s="58">
        <v>75</v>
      </c>
      <c r="AC30" s="58">
        <v>69</v>
      </c>
      <c r="AD30" s="57">
        <f t="shared" si="0"/>
        <v>1569</v>
      </c>
    </row>
    <row r="31" spans="2:30" ht="12.75">
      <c r="B31" s="2"/>
      <c r="C31" s="68" t="s">
        <v>50</v>
      </c>
      <c r="D31" s="69"/>
      <c r="E31" s="69"/>
      <c r="F31" s="69"/>
      <c r="G31" s="69"/>
      <c r="H31" s="69"/>
      <c r="I31" s="69"/>
      <c r="J31" s="69"/>
      <c r="K31" s="70"/>
      <c r="L31" s="55" t="s">
        <v>69</v>
      </c>
      <c r="M31" s="56">
        <v>10532</v>
      </c>
      <c r="N31" s="57">
        <v>3401</v>
      </c>
      <c r="O31" s="57">
        <v>3695</v>
      </c>
      <c r="P31" s="57">
        <v>1665</v>
      </c>
      <c r="Q31" s="57">
        <v>6519</v>
      </c>
      <c r="R31" s="58">
        <v>967</v>
      </c>
      <c r="S31" s="57">
        <v>2226</v>
      </c>
      <c r="T31" s="58">
        <v>853</v>
      </c>
      <c r="U31" s="58">
        <v>309</v>
      </c>
      <c r="V31" s="58">
        <v>564</v>
      </c>
      <c r="W31" s="57">
        <v>1783</v>
      </c>
      <c r="X31" s="57">
        <v>3038</v>
      </c>
      <c r="Y31" s="58">
        <v>934</v>
      </c>
      <c r="Z31" s="57">
        <v>4210</v>
      </c>
      <c r="AA31" s="57">
        <v>1037</v>
      </c>
      <c r="AB31" s="57">
        <v>1395</v>
      </c>
      <c r="AC31" s="57">
        <v>2752</v>
      </c>
      <c r="AD31" s="54">
        <f aca="true" t="shared" si="1" ref="AD31:AD46">SUM(M31:AC31)</f>
        <v>45880</v>
      </c>
    </row>
    <row r="32" spans="2:30" ht="12.75">
      <c r="B32" s="2"/>
      <c r="C32" s="68" t="s">
        <v>51</v>
      </c>
      <c r="D32" s="69"/>
      <c r="E32" s="69"/>
      <c r="F32" s="69"/>
      <c r="G32" s="69"/>
      <c r="H32" s="69"/>
      <c r="I32" s="69"/>
      <c r="J32" s="69"/>
      <c r="K32" s="70"/>
      <c r="L32" s="55" t="s">
        <v>70</v>
      </c>
      <c r="M32" s="56">
        <f>SUM(M23-M31)</f>
        <v>10705</v>
      </c>
      <c r="N32" s="56">
        <f aca="true" t="shared" si="2" ref="N32:AD32">SUM(N23-N31)</f>
        <v>714</v>
      </c>
      <c r="O32" s="56">
        <f t="shared" si="2"/>
        <v>1415</v>
      </c>
      <c r="P32" s="56">
        <f t="shared" si="2"/>
        <v>1463</v>
      </c>
      <c r="Q32" s="56">
        <f t="shared" si="2"/>
        <v>2332</v>
      </c>
      <c r="R32" s="56">
        <f t="shared" si="2"/>
        <v>1624</v>
      </c>
      <c r="S32" s="56">
        <f t="shared" si="2"/>
        <v>1118</v>
      </c>
      <c r="T32" s="56">
        <f t="shared" si="2"/>
        <v>371</v>
      </c>
      <c r="U32" s="56">
        <f t="shared" si="2"/>
        <v>779</v>
      </c>
      <c r="V32" s="56">
        <f t="shared" si="2"/>
        <v>1144</v>
      </c>
      <c r="W32" s="56">
        <f t="shared" si="2"/>
        <v>3045</v>
      </c>
      <c r="X32" s="56">
        <f t="shared" si="2"/>
        <v>1789</v>
      </c>
      <c r="Y32" s="56">
        <f t="shared" si="2"/>
        <v>1890</v>
      </c>
      <c r="Z32" s="56">
        <f t="shared" si="2"/>
        <v>2837</v>
      </c>
      <c r="AA32" s="56">
        <f t="shared" si="2"/>
        <v>687</v>
      </c>
      <c r="AB32" s="56">
        <f t="shared" si="2"/>
        <v>1336</v>
      </c>
      <c r="AC32" s="56">
        <f t="shared" si="2"/>
        <v>845</v>
      </c>
      <c r="AD32" s="56">
        <f t="shared" si="2"/>
        <v>34094</v>
      </c>
    </row>
    <row r="33" spans="2:30" ht="12.75">
      <c r="B33" s="2"/>
      <c r="C33" s="68" t="s">
        <v>75</v>
      </c>
      <c r="D33" s="69"/>
      <c r="E33" s="69"/>
      <c r="F33" s="69"/>
      <c r="G33" s="69"/>
      <c r="H33" s="69"/>
      <c r="I33" s="69"/>
      <c r="J33" s="69"/>
      <c r="K33" s="70"/>
      <c r="L33" s="55" t="s">
        <v>71</v>
      </c>
      <c r="M33" s="56">
        <v>4280</v>
      </c>
      <c r="N33" s="57">
        <v>1482</v>
      </c>
      <c r="O33" s="57">
        <v>1707</v>
      </c>
      <c r="P33" s="58">
        <v>692</v>
      </c>
      <c r="Q33" s="57">
        <v>2939</v>
      </c>
      <c r="R33" s="58">
        <v>259</v>
      </c>
      <c r="S33" s="58">
        <v>719</v>
      </c>
      <c r="T33" s="58">
        <v>210</v>
      </c>
      <c r="U33" s="58">
        <v>126</v>
      </c>
      <c r="V33" s="58">
        <v>188</v>
      </c>
      <c r="W33" s="58">
        <v>46</v>
      </c>
      <c r="X33" s="58">
        <v>770</v>
      </c>
      <c r="Y33" s="57">
        <v>257</v>
      </c>
      <c r="Z33" s="58">
        <v>560</v>
      </c>
      <c r="AA33" s="58">
        <v>276</v>
      </c>
      <c r="AB33" s="58">
        <v>285</v>
      </c>
      <c r="AC33" s="58">
        <v>446</v>
      </c>
      <c r="AD33" s="54">
        <f t="shared" si="1"/>
        <v>15242</v>
      </c>
    </row>
    <row r="34" spans="2:30" ht="12.75">
      <c r="B34" s="2"/>
      <c r="C34" s="68" t="s">
        <v>76</v>
      </c>
      <c r="D34" s="71"/>
      <c r="E34" s="71"/>
      <c r="F34" s="71"/>
      <c r="G34" s="71"/>
      <c r="H34" s="71"/>
      <c r="I34" s="71"/>
      <c r="J34" s="71"/>
      <c r="K34" s="72"/>
      <c r="L34" s="55" t="s">
        <v>72</v>
      </c>
      <c r="M34" s="56">
        <v>1195</v>
      </c>
      <c r="N34" s="58">
        <v>640</v>
      </c>
      <c r="O34" s="58">
        <v>605</v>
      </c>
      <c r="P34" s="58">
        <v>119</v>
      </c>
      <c r="Q34" s="57">
        <v>1646</v>
      </c>
      <c r="R34" s="58">
        <v>83</v>
      </c>
      <c r="S34" s="58">
        <v>511</v>
      </c>
      <c r="T34" s="58">
        <v>68</v>
      </c>
      <c r="U34" s="58">
        <v>67</v>
      </c>
      <c r="V34" s="58">
        <v>62</v>
      </c>
      <c r="W34" s="58">
        <v>78</v>
      </c>
      <c r="X34" s="58">
        <v>430</v>
      </c>
      <c r="Y34" s="58">
        <v>18</v>
      </c>
      <c r="Z34" s="58">
        <v>412</v>
      </c>
      <c r="AA34" s="58">
        <v>105</v>
      </c>
      <c r="AB34" s="58">
        <v>186</v>
      </c>
      <c r="AC34" s="58">
        <v>410</v>
      </c>
      <c r="AD34" s="54">
        <f t="shared" si="1"/>
        <v>6635</v>
      </c>
    </row>
    <row r="35" spans="2:30" ht="12.75">
      <c r="B35" s="2"/>
      <c r="C35" s="69" t="s">
        <v>77</v>
      </c>
      <c r="D35" s="69"/>
      <c r="E35" s="69"/>
      <c r="F35" s="69"/>
      <c r="G35" s="69"/>
      <c r="H35" s="69"/>
      <c r="I35" s="69"/>
      <c r="J35" s="69"/>
      <c r="K35" s="70"/>
      <c r="L35" s="55" t="s">
        <v>73</v>
      </c>
      <c r="M35" s="56">
        <v>1162</v>
      </c>
      <c r="N35" s="58">
        <v>312</v>
      </c>
      <c r="O35" s="58">
        <v>472</v>
      </c>
      <c r="P35" s="58">
        <v>317</v>
      </c>
      <c r="Q35" s="58">
        <v>509</v>
      </c>
      <c r="R35" s="58">
        <v>173</v>
      </c>
      <c r="S35" s="58">
        <v>463</v>
      </c>
      <c r="T35" s="58">
        <v>163</v>
      </c>
      <c r="U35" s="58">
        <v>45</v>
      </c>
      <c r="V35" s="58">
        <v>170</v>
      </c>
      <c r="W35" s="58">
        <v>165</v>
      </c>
      <c r="X35" s="58">
        <v>767</v>
      </c>
      <c r="Y35" s="58">
        <v>74</v>
      </c>
      <c r="Z35" s="58">
        <v>935</v>
      </c>
      <c r="AA35" s="58">
        <v>123</v>
      </c>
      <c r="AB35" s="58">
        <v>253</v>
      </c>
      <c r="AC35" s="58">
        <v>292</v>
      </c>
      <c r="AD35" s="54">
        <f t="shared" si="1"/>
        <v>6395</v>
      </c>
    </row>
    <row r="36" spans="2:30" ht="12.75">
      <c r="B36" s="2"/>
      <c r="C36" s="68" t="s">
        <v>52</v>
      </c>
      <c r="D36" s="69"/>
      <c r="E36" s="69"/>
      <c r="F36" s="69"/>
      <c r="G36" s="69"/>
      <c r="H36" s="69"/>
      <c r="I36" s="69"/>
      <c r="J36" s="69"/>
      <c r="K36" s="70"/>
      <c r="L36" s="55" t="s">
        <v>74</v>
      </c>
      <c r="M36" s="56">
        <v>3773</v>
      </c>
      <c r="N36" s="58">
        <v>644</v>
      </c>
      <c r="O36" s="58">
        <v>775</v>
      </c>
      <c r="P36" s="58">
        <v>516</v>
      </c>
      <c r="Q36" s="57">
        <v>1137</v>
      </c>
      <c r="R36" s="58">
        <v>447</v>
      </c>
      <c r="S36" s="58">
        <v>516</v>
      </c>
      <c r="T36" s="58">
        <v>410</v>
      </c>
      <c r="U36" s="58">
        <v>60</v>
      </c>
      <c r="V36" s="58">
        <v>142</v>
      </c>
      <c r="W36" s="57">
        <v>1460</v>
      </c>
      <c r="X36" s="58">
        <v>989</v>
      </c>
      <c r="Y36" s="58">
        <v>571</v>
      </c>
      <c r="Z36" s="57">
        <v>2192</v>
      </c>
      <c r="AA36" s="58">
        <v>513</v>
      </c>
      <c r="AB36" s="58">
        <v>578</v>
      </c>
      <c r="AC36" s="57">
        <v>1563</v>
      </c>
      <c r="AD36" s="54">
        <f t="shared" si="1"/>
        <v>16286</v>
      </c>
    </row>
    <row r="37" spans="2:30" ht="12.75">
      <c r="B37" s="2"/>
      <c r="C37" s="68" t="s">
        <v>53</v>
      </c>
      <c r="D37" s="69"/>
      <c r="E37" s="69"/>
      <c r="F37" s="69"/>
      <c r="G37" s="69"/>
      <c r="H37" s="69"/>
      <c r="I37" s="69"/>
      <c r="J37" s="69"/>
      <c r="K37" s="70"/>
      <c r="L37" s="55" t="s">
        <v>78</v>
      </c>
      <c r="M37" s="59">
        <v>39</v>
      </c>
      <c r="N37" s="58">
        <v>241</v>
      </c>
      <c r="O37" s="58">
        <v>87</v>
      </c>
      <c r="P37" s="58">
        <v>10</v>
      </c>
      <c r="Q37" s="58">
        <v>212</v>
      </c>
      <c r="R37" s="58">
        <v>0</v>
      </c>
      <c r="S37" s="58">
        <v>3</v>
      </c>
      <c r="T37" s="58">
        <v>0</v>
      </c>
      <c r="U37" s="58">
        <v>6</v>
      </c>
      <c r="V37" s="58">
        <v>1</v>
      </c>
      <c r="W37" s="58">
        <v>5</v>
      </c>
      <c r="X37" s="58">
        <v>14</v>
      </c>
      <c r="Y37" s="58">
        <v>7</v>
      </c>
      <c r="Z37" s="58">
        <v>27</v>
      </c>
      <c r="AA37" s="58">
        <v>3</v>
      </c>
      <c r="AB37" s="58">
        <v>49</v>
      </c>
      <c r="AC37" s="58">
        <v>3</v>
      </c>
      <c r="AD37" s="54">
        <f t="shared" si="1"/>
        <v>707</v>
      </c>
    </row>
    <row r="38" spans="2:30" ht="12.75">
      <c r="B38" s="2"/>
      <c r="C38" s="68" t="s">
        <v>54</v>
      </c>
      <c r="D38" s="69"/>
      <c r="E38" s="69"/>
      <c r="F38" s="69"/>
      <c r="G38" s="69"/>
      <c r="H38" s="69"/>
      <c r="I38" s="69"/>
      <c r="J38" s="69"/>
      <c r="K38" s="70"/>
      <c r="L38" s="55" t="s">
        <v>79</v>
      </c>
      <c r="M38" s="59">
        <v>14</v>
      </c>
      <c r="N38" s="58">
        <v>40</v>
      </c>
      <c r="O38" s="58">
        <v>17</v>
      </c>
      <c r="P38" s="58">
        <v>0</v>
      </c>
      <c r="Q38" s="58">
        <v>54</v>
      </c>
      <c r="R38" s="58">
        <v>1</v>
      </c>
      <c r="S38" s="58">
        <v>10</v>
      </c>
      <c r="T38" s="58">
        <v>0</v>
      </c>
      <c r="U38" s="58">
        <v>2</v>
      </c>
      <c r="V38" s="58">
        <v>0</v>
      </c>
      <c r="W38" s="58">
        <v>8</v>
      </c>
      <c r="X38" s="58">
        <v>14</v>
      </c>
      <c r="Y38" s="58">
        <v>0</v>
      </c>
      <c r="Z38" s="58">
        <v>7</v>
      </c>
      <c r="AA38" s="58">
        <v>0</v>
      </c>
      <c r="AB38" s="58">
        <v>5</v>
      </c>
      <c r="AC38" s="58">
        <v>3</v>
      </c>
      <c r="AD38" s="54">
        <f t="shared" si="1"/>
        <v>175</v>
      </c>
    </row>
    <row r="39" spans="2:30" ht="12.75">
      <c r="B39" s="2"/>
      <c r="C39" s="68" t="s">
        <v>91</v>
      </c>
      <c r="D39" s="69"/>
      <c r="E39" s="69"/>
      <c r="F39" s="69"/>
      <c r="G39" s="69"/>
      <c r="H39" s="69"/>
      <c r="I39" s="69"/>
      <c r="J39" s="69"/>
      <c r="K39" s="70"/>
      <c r="L39" s="55" t="s">
        <v>80</v>
      </c>
      <c r="M39" s="59">
        <v>24</v>
      </c>
      <c r="N39" s="58">
        <v>11</v>
      </c>
      <c r="O39" s="58">
        <v>21</v>
      </c>
      <c r="P39" s="58">
        <v>3</v>
      </c>
      <c r="Q39" s="58">
        <v>7</v>
      </c>
      <c r="R39" s="58">
        <v>1</v>
      </c>
      <c r="S39" s="58">
        <v>1</v>
      </c>
      <c r="T39" s="58">
        <v>0</v>
      </c>
      <c r="U39" s="58">
        <v>2</v>
      </c>
      <c r="V39" s="58">
        <v>1</v>
      </c>
      <c r="W39" s="58">
        <v>2</v>
      </c>
      <c r="X39" s="58">
        <v>29</v>
      </c>
      <c r="Y39" s="58">
        <v>1</v>
      </c>
      <c r="Z39" s="58">
        <v>19</v>
      </c>
      <c r="AA39" s="58">
        <v>1</v>
      </c>
      <c r="AB39" s="58">
        <v>21</v>
      </c>
      <c r="AC39" s="58">
        <v>5</v>
      </c>
      <c r="AD39" s="54">
        <f t="shared" si="1"/>
        <v>149</v>
      </c>
    </row>
    <row r="40" spans="2:30" ht="12.75">
      <c r="B40" s="2"/>
      <c r="C40" s="68" t="s">
        <v>55</v>
      </c>
      <c r="D40" s="69"/>
      <c r="E40" s="69"/>
      <c r="F40" s="69"/>
      <c r="G40" s="69"/>
      <c r="H40" s="69"/>
      <c r="I40" s="69"/>
      <c r="J40" s="69"/>
      <c r="K40" s="70"/>
      <c r="L40" s="55" t="s">
        <v>81</v>
      </c>
      <c r="M40" s="59">
        <v>45</v>
      </c>
      <c r="N40" s="58">
        <v>31</v>
      </c>
      <c r="O40" s="58">
        <v>11</v>
      </c>
      <c r="P40" s="58">
        <v>8</v>
      </c>
      <c r="Q40" s="58">
        <v>15</v>
      </c>
      <c r="R40" s="58">
        <v>3</v>
      </c>
      <c r="S40" s="58">
        <v>3</v>
      </c>
      <c r="T40" s="58">
        <v>2</v>
      </c>
      <c r="U40" s="58">
        <v>1</v>
      </c>
      <c r="V40" s="58">
        <v>0</v>
      </c>
      <c r="W40" s="58">
        <v>19</v>
      </c>
      <c r="X40" s="58">
        <v>25</v>
      </c>
      <c r="Y40" s="58">
        <v>6</v>
      </c>
      <c r="Z40" s="58">
        <v>58</v>
      </c>
      <c r="AA40" s="58">
        <v>16</v>
      </c>
      <c r="AB40" s="58">
        <v>18</v>
      </c>
      <c r="AC40" s="58">
        <v>30</v>
      </c>
      <c r="AD40" s="54">
        <f t="shared" si="1"/>
        <v>291</v>
      </c>
    </row>
    <row r="41" spans="2:30" ht="12.75">
      <c r="B41" s="2"/>
      <c r="C41" s="68" t="s">
        <v>56</v>
      </c>
      <c r="D41" s="69"/>
      <c r="E41" s="69"/>
      <c r="F41" s="69"/>
      <c r="G41" s="69"/>
      <c r="H41" s="69"/>
      <c r="I41" s="69"/>
      <c r="J41" s="69"/>
      <c r="K41" s="70"/>
      <c r="L41" s="55" t="s">
        <v>82</v>
      </c>
      <c r="M41" s="56">
        <v>419</v>
      </c>
      <c r="N41" s="57">
        <v>93</v>
      </c>
      <c r="O41" s="58">
        <v>447</v>
      </c>
      <c r="P41" s="58">
        <v>269</v>
      </c>
      <c r="Q41" s="57">
        <v>2376</v>
      </c>
      <c r="R41" s="58">
        <v>3</v>
      </c>
      <c r="S41" s="58">
        <v>47</v>
      </c>
      <c r="T41" s="58">
        <v>143</v>
      </c>
      <c r="U41" s="58">
        <v>0</v>
      </c>
      <c r="V41" s="58">
        <v>27</v>
      </c>
      <c r="W41" s="58">
        <v>109</v>
      </c>
      <c r="X41" s="58">
        <v>41</v>
      </c>
      <c r="Y41" s="58">
        <v>9</v>
      </c>
      <c r="Z41" s="58">
        <v>407</v>
      </c>
      <c r="AA41" s="58">
        <v>1</v>
      </c>
      <c r="AB41" s="58">
        <v>299</v>
      </c>
      <c r="AC41" s="58">
        <v>36</v>
      </c>
      <c r="AD41" s="54">
        <f>SUM(M41:AC41)</f>
        <v>4726</v>
      </c>
    </row>
    <row r="42" spans="2:30" ht="12.75">
      <c r="B42" s="2"/>
      <c r="C42" s="68" t="s">
        <v>57</v>
      </c>
      <c r="D42" s="69"/>
      <c r="E42" s="69"/>
      <c r="F42" s="69"/>
      <c r="G42" s="69"/>
      <c r="H42" s="69"/>
      <c r="I42" s="69"/>
      <c r="J42" s="69"/>
      <c r="K42" s="70"/>
      <c r="L42" s="55" t="s">
        <v>83</v>
      </c>
      <c r="M42" s="56">
        <v>2578</v>
      </c>
      <c r="N42" s="58">
        <v>916</v>
      </c>
      <c r="O42" s="58">
        <v>256</v>
      </c>
      <c r="P42" s="58">
        <v>15</v>
      </c>
      <c r="Q42" s="58">
        <v>327</v>
      </c>
      <c r="R42" s="58">
        <v>28</v>
      </c>
      <c r="S42" s="58">
        <v>249</v>
      </c>
      <c r="T42" s="58">
        <v>44</v>
      </c>
      <c r="U42" s="58">
        <v>2</v>
      </c>
      <c r="V42" s="58">
        <v>1</v>
      </c>
      <c r="W42" s="58">
        <v>17</v>
      </c>
      <c r="X42" s="58">
        <v>505</v>
      </c>
      <c r="Y42" s="58">
        <v>151</v>
      </c>
      <c r="Z42" s="58">
        <v>113</v>
      </c>
      <c r="AA42" s="58">
        <v>13</v>
      </c>
      <c r="AB42" s="58">
        <v>32</v>
      </c>
      <c r="AC42" s="58">
        <v>261</v>
      </c>
      <c r="AD42" s="54">
        <f>SUM(M42:AC42)</f>
        <v>5508</v>
      </c>
    </row>
    <row r="43" spans="2:30" ht="12.75">
      <c r="B43" s="2"/>
      <c r="C43" s="68" t="s">
        <v>58</v>
      </c>
      <c r="D43" s="69"/>
      <c r="E43" s="69"/>
      <c r="F43" s="69"/>
      <c r="G43" s="69"/>
      <c r="H43" s="69"/>
      <c r="I43" s="69"/>
      <c r="J43" s="69"/>
      <c r="K43" s="70"/>
      <c r="L43" s="55" t="s">
        <v>84</v>
      </c>
      <c r="M43" s="56">
        <v>8854</v>
      </c>
      <c r="N43" s="57">
        <v>2077</v>
      </c>
      <c r="O43" s="57">
        <v>3029</v>
      </c>
      <c r="P43" s="57">
        <v>1705</v>
      </c>
      <c r="Q43" s="57">
        <v>4786</v>
      </c>
      <c r="R43" s="57">
        <v>1280</v>
      </c>
      <c r="S43" s="57">
        <v>1814</v>
      </c>
      <c r="T43" s="58">
        <v>532</v>
      </c>
      <c r="U43" s="58">
        <v>371</v>
      </c>
      <c r="V43" s="58">
        <v>311</v>
      </c>
      <c r="W43" s="57">
        <v>1306</v>
      </c>
      <c r="X43" s="57">
        <v>2973</v>
      </c>
      <c r="Y43" s="58">
        <v>941</v>
      </c>
      <c r="Z43" s="57">
        <v>4145</v>
      </c>
      <c r="AA43" s="57">
        <v>1388</v>
      </c>
      <c r="AB43" s="57">
        <v>1385</v>
      </c>
      <c r="AC43" s="57">
        <v>2320</v>
      </c>
      <c r="AD43" s="54">
        <f>SUM(M43:AC43)</f>
        <v>39217</v>
      </c>
    </row>
    <row r="44" spans="2:30" ht="12.75">
      <c r="B44" s="2"/>
      <c r="C44" s="68" t="s">
        <v>59</v>
      </c>
      <c r="D44" s="69"/>
      <c r="E44" s="69"/>
      <c r="F44" s="69"/>
      <c r="G44" s="69"/>
      <c r="H44" s="69"/>
      <c r="I44" s="69"/>
      <c r="J44" s="69"/>
      <c r="K44" s="70"/>
      <c r="L44" s="55" t="s">
        <v>85</v>
      </c>
      <c r="M44" s="56">
        <v>7553</v>
      </c>
      <c r="N44" s="57">
        <v>809</v>
      </c>
      <c r="O44" s="57">
        <v>1178</v>
      </c>
      <c r="P44" s="58">
        <v>970</v>
      </c>
      <c r="Q44" s="58">
        <v>988</v>
      </c>
      <c r="R44" s="57">
        <v>1201</v>
      </c>
      <c r="S44" s="58">
        <v>886</v>
      </c>
      <c r="T44" s="58">
        <v>432</v>
      </c>
      <c r="U44" s="58">
        <v>669</v>
      </c>
      <c r="V44" s="57">
        <v>1345</v>
      </c>
      <c r="W44" s="57">
        <v>2583</v>
      </c>
      <c r="X44" s="57">
        <v>1144</v>
      </c>
      <c r="Y44" s="57">
        <v>1568</v>
      </c>
      <c r="Z44" s="57">
        <v>2083</v>
      </c>
      <c r="AA44" s="58">
        <v>290</v>
      </c>
      <c r="AB44" s="58">
        <v>905</v>
      </c>
      <c r="AC44" s="58">
        <v>835</v>
      </c>
      <c r="AD44" s="54">
        <f>SUM(M44:AC44)</f>
        <v>25439</v>
      </c>
    </row>
    <row r="45" spans="2:30" ht="12.75">
      <c r="B45" s="2"/>
      <c r="C45" s="68" t="s">
        <v>60</v>
      </c>
      <c r="D45" s="69"/>
      <c r="E45" s="69"/>
      <c r="F45" s="69"/>
      <c r="G45" s="69"/>
      <c r="H45" s="69"/>
      <c r="I45" s="69"/>
      <c r="J45" s="69"/>
      <c r="K45" s="70"/>
      <c r="L45" s="55" t="s">
        <v>86</v>
      </c>
      <c r="M45" s="56">
        <v>1285</v>
      </c>
      <c r="N45" s="58">
        <v>88</v>
      </c>
      <c r="O45" s="58">
        <v>102</v>
      </c>
      <c r="P45" s="58">
        <v>26</v>
      </c>
      <c r="Q45" s="58">
        <v>78</v>
      </c>
      <c r="R45" s="58">
        <v>73</v>
      </c>
      <c r="S45" s="58">
        <v>194</v>
      </c>
      <c r="T45" s="58">
        <v>68</v>
      </c>
      <c r="U45" s="58">
        <v>43</v>
      </c>
      <c r="V45" s="58">
        <v>22</v>
      </c>
      <c r="W45" s="58">
        <v>319</v>
      </c>
      <c r="X45" s="58">
        <v>110</v>
      </c>
      <c r="Y45" s="58">
        <v>153</v>
      </c>
      <c r="Z45" s="58">
        <v>197</v>
      </c>
      <c r="AA45" s="58">
        <v>26</v>
      </c>
      <c r="AB45" s="58">
        <v>63</v>
      </c>
      <c r="AC45" s="58">
        <v>127</v>
      </c>
      <c r="AD45" s="54">
        <f>SUM(M45:AC45)</f>
        <v>2974</v>
      </c>
    </row>
    <row r="46" spans="2:30" ht="12.75">
      <c r="B46" s="2"/>
      <c r="C46" s="68" t="s">
        <v>61</v>
      </c>
      <c r="D46" s="69"/>
      <c r="E46" s="69"/>
      <c r="F46" s="69"/>
      <c r="G46" s="69"/>
      <c r="H46" s="69"/>
      <c r="I46" s="69"/>
      <c r="J46" s="69"/>
      <c r="K46" s="70"/>
      <c r="L46" s="55" t="s">
        <v>87</v>
      </c>
      <c r="M46" s="62">
        <v>548</v>
      </c>
      <c r="N46" s="58">
        <v>132</v>
      </c>
      <c r="O46" s="58">
        <v>98</v>
      </c>
      <c r="P46" s="58">
        <v>143</v>
      </c>
      <c r="Q46" s="58">
        <v>296</v>
      </c>
      <c r="R46" s="58">
        <v>6</v>
      </c>
      <c r="S46" s="58">
        <v>154</v>
      </c>
      <c r="T46" s="58">
        <v>5</v>
      </c>
      <c r="U46" s="58">
        <v>3</v>
      </c>
      <c r="V46" s="58">
        <v>2</v>
      </c>
      <c r="W46" s="58">
        <v>494</v>
      </c>
      <c r="X46" s="58">
        <v>54</v>
      </c>
      <c r="Y46" s="58">
        <v>2</v>
      </c>
      <c r="Z46" s="58">
        <v>102</v>
      </c>
      <c r="AA46" s="58">
        <v>6</v>
      </c>
      <c r="AB46" s="58">
        <v>47</v>
      </c>
      <c r="AC46" s="58">
        <v>18</v>
      </c>
      <c r="AD46" s="54">
        <f t="shared" si="1"/>
        <v>2110</v>
      </c>
    </row>
    <row r="47" spans="2:30" ht="22.5" customHeight="1">
      <c r="B47" s="2"/>
      <c r="C47" s="65" t="s">
        <v>92</v>
      </c>
      <c r="D47" s="66"/>
      <c r="E47" s="66"/>
      <c r="F47" s="66"/>
      <c r="G47" s="66"/>
      <c r="H47" s="66"/>
      <c r="I47" s="66"/>
      <c r="J47" s="66"/>
      <c r="K47" s="67"/>
      <c r="L47" s="55" t="s">
        <v>88</v>
      </c>
      <c r="M47" s="63">
        <f>SUM((M27+M28+M29+M30)/M23)*100</f>
        <v>37.090926213683666</v>
      </c>
      <c r="N47" s="63">
        <f aca="true" t="shared" si="3" ref="N47:AD47">SUM((N27+N28+N29+N30)/N23)*100</f>
        <v>3.256379100850547</v>
      </c>
      <c r="O47" s="63">
        <f t="shared" si="3"/>
        <v>9.843444227005872</v>
      </c>
      <c r="P47" s="63">
        <f t="shared" si="3"/>
        <v>39.38618925831202</v>
      </c>
      <c r="Q47" s="63">
        <f t="shared" si="3"/>
        <v>15.568862275449103</v>
      </c>
      <c r="R47" s="63">
        <f t="shared" si="3"/>
        <v>19.992280972597452</v>
      </c>
      <c r="S47" s="63">
        <f t="shared" si="3"/>
        <v>8.82177033492823</v>
      </c>
      <c r="T47" s="63">
        <f t="shared" si="3"/>
        <v>13.80718954248366</v>
      </c>
      <c r="U47" s="63">
        <f t="shared" si="3"/>
        <v>32.904411764705884</v>
      </c>
      <c r="V47" s="63">
        <f t="shared" si="3"/>
        <v>50.64402810304449</v>
      </c>
      <c r="W47" s="63">
        <f t="shared" si="3"/>
        <v>67.3777961888981</v>
      </c>
      <c r="X47" s="63">
        <f t="shared" si="3"/>
        <v>11.622125543816034</v>
      </c>
      <c r="Y47" s="63">
        <f t="shared" si="3"/>
        <v>26.1685552407932</v>
      </c>
      <c r="Z47" s="63">
        <f t="shared" si="3"/>
        <v>42.45778345395203</v>
      </c>
      <c r="AA47" s="63">
        <f t="shared" si="3"/>
        <v>26.044083526682133</v>
      </c>
      <c r="AB47" s="63">
        <f t="shared" si="3"/>
        <v>5.455876968143538</v>
      </c>
      <c r="AC47" s="63">
        <f t="shared" si="3"/>
        <v>12.538226299694188</v>
      </c>
      <c r="AD47" s="63">
        <f t="shared" si="3"/>
        <v>27.41265911421212</v>
      </c>
    </row>
    <row r="48" spans="2:30" ht="21.75" customHeight="1">
      <c r="B48" s="2"/>
      <c r="C48" s="65" t="s">
        <v>115</v>
      </c>
      <c r="D48" s="66"/>
      <c r="E48" s="66"/>
      <c r="F48" s="66"/>
      <c r="G48" s="66"/>
      <c r="H48" s="66"/>
      <c r="I48" s="66"/>
      <c r="J48" s="66"/>
      <c r="K48" s="67"/>
      <c r="L48" s="64" t="s">
        <v>89</v>
      </c>
      <c r="M48" s="63">
        <f>(M32/M23)*100</f>
        <v>50.40730800018836</v>
      </c>
      <c r="N48" s="63">
        <f aca="true" t="shared" si="4" ref="N48:AD48">(N32/N23)*100</f>
        <v>17.351154313487243</v>
      </c>
      <c r="O48" s="63">
        <f t="shared" si="4"/>
        <v>27.690802348336597</v>
      </c>
      <c r="P48" s="63">
        <f t="shared" si="4"/>
        <v>46.771099744245525</v>
      </c>
      <c r="Q48" s="63">
        <f t="shared" si="4"/>
        <v>26.34730538922156</v>
      </c>
      <c r="R48" s="63">
        <f t="shared" si="4"/>
        <v>62.678502508683906</v>
      </c>
      <c r="S48" s="63">
        <f t="shared" si="4"/>
        <v>33.433014354066984</v>
      </c>
      <c r="T48" s="63">
        <f t="shared" si="4"/>
        <v>30.310457516339866</v>
      </c>
      <c r="U48" s="63">
        <f t="shared" si="4"/>
        <v>71.59926470588235</v>
      </c>
      <c r="V48" s="63">
        <f t="shared" si="4"/>
        <v>66.97892271662764</v>
      </c>
      <c r="W48" s="63">
        <f t="shared" si="4"/>
        <v>63.069594034797014</v>
      </c>
      <c r="X48" s="63">
        <f t="shared" si="4"/>
        <v>37.06235757199089</v>
      </c>
      <c r="Y48" s="63">
        <f t="shared" si="4"/>
        <v>66.92634560906515</v>
      </c>
      <c r="Z48" s="63">
        <f t="shared" si="4"/>
        <v>40.25826592876401</v>
      </c>
      <c r="AA48" s="63">
        <f t="shared" si="4"/>
        <v>39.849187935034806</v>
      </c>
      <c r="AB48" s="63">
        <f t="shared" si="4"/>
        <v>48.91980959355548</v>
      </c>
      <c r="AC48" s="63">
        <f t="shared" si="4"/>
        <v>23.49179872115652</v>
      </c>
      <c r="AD48" s="63">
        <f t="shared" si="4"/>
        <v>42.63135519043689</v>
      </c>
    </row>
    <row r="49" spans="2:30" s="21" customFormat="1" ht="21.75" customHeight="1">
      <c r="B49" s="20"/>
      <c r="C49" s="65" t="s">
        <v>116</v>
      </c>
      <c r="D49" s="66"/>
      <c r="E49" s="66"/>
      <c r="F49" s="66"/>
      <c r="G49" s="66"/>
      <c r="H49" s="66"/>
      <c r="I49" s="66"/>
      <c r="J49" s="66"/>
      <c r="K49" s="67"/>
      <c r="L49" s="55" t="s">
        <v>90</v>
      </c>
      <c r="M49" s="63">
        <f>SUM((M41+M42)/M23)*100</f>
        <v>14.112162734849553</v>
      </c>
      <c r="N49" s="63">
        <f aca="true" t="shared" si="5" ref="N49:AD49">SUM((N41+N42)/N23)*100</f>
        <v>24.520048602673146</v>
      </c>
      <c r="O49" s="63">
        <f t="shared" si="5"/>
        <v>13.7573385518591</v>
      </c>
      <c r="P49" s="63">
        <f t="shared" si="5"/>
        <v>9.07928388746803</v>
      </c>
      <c r="Q49" s="63">
        <f t="shared" si="5"/>
        <v>30.538922155688624</v>
      </c>
      <c r="R49" s="63">
        <f t="shared" si="5"/>
        <v>1.1964492473948283</v>
      </c>
      <c r="S49" s="63">
        <f t="shared" si="5"/>
        <v>8.851674641148326</v>
      </c>
      <c r="T49" s="63">
        <f t="shared" si="5"/>
        <v>15.277777777777779</v>
      </c>
      <c r="U49" s="63">
        <f t="shared" si="5"/>
        <v>0.1838235294117647</v>
      </c>
      <c r="V49" s="63">
        <f t="shared" si="5"/>
        <v>1.639344262295082</v>
      </c>
      <c r="W49" s="63">
        <f t="shared" si="5"/>
        <v>2.609776304888152</v>
      </c>
      <c r="X49" s="63">
        <f t="shared" si="5"/>
        <v>11.311373523927907</v>
      </c>
      <c r="Y49" s="63">
        <f t="shared" si="5"/>
        <v>5.6657223796034</v>
      </c>
      <c r="Z49" s="63">
        <f t="shared" si="5"/>
        <v>7.379026536114659</v>
      </c>
      <c r="AA49" s="63">
        <f t="shared" si="5"/>
        <v>0.8120649651972157</v>
      </c>
      <c r="AB49" s="63">
        <f t="shared" si="5"/>
        <v>12.120102526547052</v>
      </c>
      <c r="AC49" s="63">
        <f t="shared" si="5"/>
        <v>8.256880733944955</v>
      </c>
      <c r="AD49" s="63">
        <f t="shared" si="5"/>
        <v>12.796658914147097</v>
      </c>
    </row>
    <row r="50" spans="2:13" s="39" customFormat="1" ht="11.25">
      <c r="B50" s="40"/>
      <c r="C50" s="41" t="s">
        <v>100</v>
      </c>
      <c r="M50" s="39" t="s">
        <v>103</v>
      </c>
    </row>
    <row r="51" spans="2:13" s="39" customFormat="1" ht="11.25">
      <c r="B51" s="40"/>
      <c r="C51" s="41" t="s">
        <v>101</v>
      </c>
      <c r="M51" s="39" t="s">
        <v>104</v>
      </c>
    </row>
    <row r="52" spans="2:13" s="39" customFormat="1" ht="11.25">
      <c r="B52" s="40"/>
      <c r="C52" s="41" t="s">
        <v>102</v>
      </c>
      <c r="M52" s="39" t="s">
        <v>105</v>
      </c>
    </row>
    <row r="53" spans="2:12" ht="12.75">
      <c r="B53" s="2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ht="12.75">
      <c r="B54" s="2"/>
    </row>
    <row r="55" ht="12.75">
      <c r="B55" s="2"/>
    </row>
    <row r="56" ht="12.75">
      <c r="B56" s="2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 customHeight="1">
      <c r="B65" s="11"/>
    </row>
    <row r="66" ht="12.75" customHeight="1">
      <c r="B66" s="11"/>
    </row>
    <row r="67" ht="12.75" customHeight="1">
      <c r="B67" s="11"/>
    </row>
    <row r="68" ht="12.75" customHeight="1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</sheetData>
  <mergeCells count="46">
    <mergeCell ref="W19:W20"/>
    <mergeCell ref="AD19:AD20"/>
    <mergeCell ref="C21:K21"/>
    <mergeCell ref="S19:S20"/>
    <mergeCell ref="T19:T20"/>
    <mergeCell ref="U19:U20"/>
    <mergeCell ref="V19:V20"/>
    <mergeCell ref="O19:O20"/>
    <mergeCell ref="P19:P20"/>
    <mergeCell ref="Q19:Q20"/>
    <mergeCell ref="B6:F6"/>
    <mergeCell ref="G6:I6"/>
    <mergeCell ref="K6:L6"/>
    <mergeCell ref="N19:N20"/>
    <mergeCell ref="B1:R1"/>
    <mergeCell ref="B2:R2"/>
    <mergeCell ref="B3:R3"/>
    <mergeCell ref="B4:R4"/>
    <mergeCell ref="R19:R20"/>
    <mergeCell ref="C23:K23"/>
    <mergeCell ref="C49:K49"/>
    <mergeCell ref="C24:K24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6:K36"/>
    <mergeCell ref="C37:K37"/>
    <mergeCell ref="C35:K35"/>
    <mergeCell ref="C38:K38"/>
    <mergeCell ref="C39:K39"/>
    <mergeCell ref="C40:K40"/>
    <mergeCell ref="C41:K41"/>
    <mergeCell ref="C42:K42"/>
    <mergeCell ref="C47:K47"/>
    <mergeCell ref="C48:K48"/>
    <mergeCell ref="C43:K43"/>
    <mergeCell ref="C44:K44"/>
    <mergeCell ref="C45:K45"/>
    <mergeCell ref="C46:K46"/>
  </mergeCells>
  <printOptions/>
  <pageMargins left="0.55" right="0.7874015748031497" top="0.984251968503937" bottom="0.984251968503937" header="0" footer="0"/>
  <pageSetup horizontalDpi="600" verticalDpi="600" orientation="landscape" paperSize="5" scale="50" r:id="rId10"/>
  <legacyDrawing r:id="rId9"/>
  <oleObjects>
    <oleObject progId="" shapeId="690035" r:id="rId1"/>
    <oleObject progId="" shapeId="690036" r:id="rId2"/>
    <oleObject progId="" shapeId="690037" r:id="rId3"/>
    <oleObject progId="" shapeId="690039" r:id="rId4"/>
    <oleObject progId="" shapeId="690040" r:id="rId5"/>
    <oleObject progId="" shapeId="690041" r:id="rId6"/>
    <oleObject progId="" shapeId="690042" r:id="rId7"/>
    <oleObject progId="" shapeId="690043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2007-07-17T16:56:37Z</cp:lastPrinted>
  <dcterms:created xsi:type="dcterms:W3CDTF">2005-09-23T17:17:30Z</dcterms:created>
  <dcterms:modified xsi:type="dcterms:W3CDTF">2007-07-17T16:56:48Z</dcterms:modified>
  <cp:category/>
  <cp:version/>
  <cp:contentType/>
  <cp:contentStatus/>
</cp:coreProperties>
</file>