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360" windowHeight="8280" activeTab="0"/>
  </bookViews>
  <sheets>
    <sheet name="Tabla 21" sheetId="1" r:id="rId1"/>
  </sheets>
  <definedNames>
    <definedName name="_xlnm.Print_Area" localSheetId="0">'Tabla 21'!$B$1:$AH$62</definedName>
  </definedNames>
  <calcPr fullCalcOnLoad="1"/>
</workbook>
</file>

<file path=xl/sharedStrings.xml><?xml version="1.0" encoding="utf-8"?>
<sst xmlns="http://schemas.openxmlformats.org/spreadsheetml/2006/main" count="104" uniqueCount="104">
  <si>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</si>
  <si>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</si>
  <si>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</si>
  <si>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</si>
  <si>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</si>
  <si>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</si>
  <si>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</si>
  <si>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Indicador</t>
  </si>
  <si>
    <t>Cobertura Geográfica</t>
  </si>
  <si>
    <t>Unidad de Medida</t>
  </si>
  <si>
    <t>Fuente</t>
  </si>
  <si>
    <t>Código Departamento y Municipio</t>
  </si>
  <si>
    <t>Fecha de Publicación</t>
  </si>
  <si>
    <t>Ref. Código Campo</t>
  </si>
  <si>
    <t>T_VIV</t>
  </si>
  <si>
    <t>Viviendas con chorro uso exclusivo</t>
  </si>
  <si>
    <t>viviendas con chorro para varios hogares</t>
  </si>
  <si>
    <t>Vviendas que utilizan chorro publico (fuera de hogar)</t>
  </si>
  <si>
    <t>Viviendas que utilizan Pozo</t>
  </si>
  <si>
    <t>Viviendas que utilizan agua  camión o tonel</t>
  </si>
  <si>
    <t>Viviendas que utilizan agua de Rio, Lago o Manantial</t>
  </si>
  <si>
    <t>Viviendas que utilizan otro tipo de fuente  de agua</t>
  </si>
  <si>
    <t>Viviendas que disponen  de servicio sanitario</t>
  </si>
  <si>
    <t>Vivendas que  no disponen de servicio sanitario</t>
  </si>
  <si>
    <t>Viviendas con servicio sanitario de uso exclusivo letrina o pozo ciego</t>
  </si>
  <si>
    <t>Viviendas  con servicio sanitario de uso compartido conectado a red de drenaje</t>
  </si>
  <si>
    <t>viviendas con servicio sanitario de uso compartido conectado a fosa septica</t>
  </si>
  <si>
    <t>Viviendas con servicio  sanitario de uso compartido letrina o pozo ciego</t>
  </si>
  <si>
    <t>Viviendas que usan servicio municipal de eliminacion de Basura</t>
  </si>
  <si>
    <t>Viviendas que usan servicio Privado de municipal de eliminacion de Basura</t>
  </si>
  <si>
    <t>Viviendas que queman la Basura</t>
  </si>
  <si>
    <t>Vivendas que tiran la basura en cualquier lugar</t>
  </si>
  <si>
    <t>Viviendas que entierran la Basura</t>
  </si>
  <si>
    <t>Viviendas que utilizan otra forma de eliminacion de la Basura</t>
  </si>
  <si>
    <t>AGUA_CH_EX</t>
  </si>
  <si>
    <t>AGUA_CH_VH</t>
  </si>
  <si>
    <t>AGUA_CH_PB</t>
  </si>
  <si>
    <t>AGUA_POZO</t>
  </si>
  <si>
    <t>AGUA_CA_TN</t>
  </si>
  <si>
    <t>AGUA_RIO_L</t>
  </si>
  <si>
    <t>AGUA_OTRO</t>
  </si>
  <si>
    <t>VIV_SAN</t>
  </si>
  <si>
    <t>VIV_NO_SAN</t>
  </si>
  <si>
    <t>SAN_DRE</t>
  </si>
  <si>
    <t>SAN_FSE</t>
  </si>
  <si>
    <t>SAN_EXC</t>
  </si>
  <si>
    <t>SAN_LET</t>
  </si>
  <si>
    <t>Viviendas con servicio sanitario de uso exclusivo conectado  a red de drenaje</t>
  </si>
  <si>
    <t>Viviendas co servicio sanitario de uso exclusivo conectado a fosa septica</t>
  </si>
  <si>
    <t>Vivienda con servicio sanitario de uso exclusivo excusado lavable</t>
  </si>
  <si>
    <t>SAN_DRE_VH</t>
  </si>
  <si>
    <t>SAN_FSE_VH</t>
  </si>
  <si>
    <t>SAN_EXC_VH</t>
  </si>
  <si>
    <t>SAN_LET_VH</t>
  </si>
  <si>
    <t>BASU_MUNI</t>
  </si>
  <si>
    <t>BASU_PV</t>
  </si>
  <si>
    <t>BASU_QUEMA</t>
  </si>
  <si>
    <t>BASU_TIRA</t>
  </si>
  <si>
    <t>BASU_ENT</t>
  </si>
  <si>
    <t>BASU_OTRA</t>
  </si>
  <si>
    <t>P_NO_AGUA</t>
  </si>
  <si>
    <t>P_NO_SAN</t>
  </si>
  <si>
    <t>P_NO_BASU</t>
  </si>
  <si>
    <t>viviendas con servicio  sanitario de uso compartido excusado lavable</t>
  </si>
  <si>
    <t>Porcentaje de Hogares que no estan conectados a la red de distribucion de agua (pozo, camion o tonel, rio, lago o manantial, otro tipo)</t>
  </si>
  <si>
    <t>Instituto Nacional de Estadística, XI Censo de Población y VI de Habitación</t>
  </si>
  <si>
    <t>Total de Viviendas por tipo de servicio de agua, tipo de servicio sanitario y forma de disposición de desechos sólidos</t>
  </si>
  <si>
    <t>Porcentaje de Viviendas que no están conectadas a la red de distribución de agua</t>
  </si>
  <si>
    <t>Porcentaje de Viviendas que no disponen de servicio sanitario</t>
  </si>
  <si>
    <t>Porcentaje de viviendas que utilizan servicio municipal o privado para eliminar basura</t>
  </si>
  <si>
    <t xml:space="preserve">Porcentaje de Viviendas que no están conectadas a la red de distribución de agua:                    </t>
  </si>
  <si>
    <t>Porcentaje de Viviendas que no disponen de servicio sanitario:</t>
  </si>
  <si>
    <t>Porcentaje de viviendas que utilizan servicio municipal o privado para eliminar basura:</t>
  </si>
  <si>
    <t>(hogares que no están conectados a red de distribución de agua / total de hogares) * 100</t>
  </si>
  <si>
    <t>(hogares que no tienen inodoro / total de hogares) * 100</t>
  </si>
  <si>
    <t>(hogares que utilizan servicio municipal o privado para eliminar basura / total de hogares) * 100</t>
  </si>
  <si>
    <t>Número de Viviendas</t>
  </si>
  <si>
    <t>Total Viviendas</t>
  </si>
  <si>
    <t>Porcentaje de hogares que no disponen de servicio sanitario</t>
  </si>
  <si>
    <t>Porcenntaje de hogares que utilizan servicio municipal o privado de eliminacion de basura</t>
  </si>
  <si>
    <t>Santa Cruz del Quiché</t>
  </si>
  <si>
    <t>Chiché</t>
  </si>
  <si>
    <t>Chinique</t>
  </si>
  <si>
    <t>Zacualpa</t>
  </si>
  <si>
    <t>Chajul</t>
  </si>
  <si>
    <t>Chichicastenango</t>
  </si>
  <si>
    <t>Patzité</t>
  </si>
  <si>
    <t>San Antonio Ilotenango</t>
  </si>
  <si>
    <t>San Pedro Jocopilas</t>
  </si>
  <si>
    <t>Cunen</t>
  </si>
  <si>
    <t>San Juan Cotzal</t>
  </si>
  <si>
    <t>Joyabaj</t>
  </si>
  <si>
    <t>Nebaj</t>
  </si>
  <si>
    <t>San Andrés Sajcabajá</t>
  </si>
  <si>
    <t>Uspantan</t>
  </si>
  <si>
    <t>Sacapulas</t>
  </si>
  <si>
    <t>San Bartolomé Jocotenango</t>
  </si>
  <si>
    <t>Canillá</t>
  </si>
  <si>
    <t>Chicamán</t>
  </si>
  <si>
    <t>Playa Grande-Ixcán</t>
  </si>
  <si>
    <t>Pachalum</t>
  </si>
  <si>
    <t>DEPT. QUICHE</t>
  </si>
  <si>
    <t>21 - 14</t>
  </si>
  <si>
    <t>Municipios del Departamento de Quiché</t>
  </si>
</sst>
</file>

<file path=xl/styles.xml><?xml version="1.0" encoding="utf-8"?>
<styleSheet xmlns="http://schemas.openxmlformats.org/spreadsheetml/2006/main">
  <numFmts count="25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%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5" xfId="0" applyFont="1" applyFill="1" applyBorder="1" applyAlignment="1">
      <alignment horizontal="left" wrapText="1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 wrapText="1"/>
    </xf>
    <xf numFmtId="49" fontId="1" fillId="2" borderId="8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9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3" borderId="8" xfId="0" applyFont="1" applyFill="1" applyBorder="1" applyAlignment="1">
      <alignment wrapText="1"/>
    </xf>
    <xf numFmtId="0" fontId="3" fillId="4" borderId="8" xfId="0" applyFont="1" applyFill="1" applyBorder="1" applyAlignment="1">
      <alignment/>
    </xf>
    <xf numFmtId="3" fontId="0" fillId="4" borderId="8" xfId="0" applyNumberFormat="1" applyFont="1" applyFill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3" fontId="0" fillId="5" borderId="7" xfId="0" applyNumberFormat="1" applyFont="1" applyFill="1" applyBorder="1" applyAlignment="1">
      <alignment horizontal="left"/>
    </xf>
    <xf numFmtId="3" fontId="0" fillId="5" borderId="8" xfId="0" applyNumberFormat="1" applyFont="1" applyFill="1" applyBorder="1" applyAlignment="1">
      <alignment horizontal="left"/>
    </xf>
    <xf numFmtId="0" fontId="0" fillId="5" borderId="8" xfId="0" applyFont="1" applyFill="1" applyBorder="1" applyAlignment="1">
      <alignment horizontal="left"/>
    </xf>
    <xf numFmtId="0" fontId="0" fillId="5" borderId="7" xfId="0" applyFont="1" applyFill="1" applyBorder="1" applyAlignment="1">
      <alignment horizontal="left"/>
    </xf>
    <xf numFmtId="0" fontId="0" fillId="5" borderId="10" xfId="0" applyFont="1" applyFill="1" applyBorder="1" applyAlignment="1">
      <alignment horizontal="left"/>
    </xf>
    <xf numFmtId="0" fontId="0" fillId="5" borderId="0" xfId="0" applyFont="1" applyFill="1" applyAlignment="1">
      <alignment horizontal="left"/>
    </xf>
    <xf numFmtId="3" fontId="0" fillId="5" borderId="2" xfId="0" applyNumberFormat="1" applyFont="1" applyFill="1" applyBorder="1" applyAlignment="1">
      <alignment horizontal="left"/>
    </xf>
    <xf numFmtId="4" fontId="0" fillId="5" borderId="7" xfId="0" applyNumberFormat="1" applyFont="1" applyFill="1" applyBorder="1" applyAlignment="1">
      <alignment horizontal="left"/>
    </xf>
    <xf numFmtId="0" fontId="3" fillId="5" borderId="8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3" fontId="3" fillId="4" borderId="8" xfId="0" applyNumberFormat="1" applyFont="1" applyFill="1" applyBorder="1" applyAlignment="1">
      <alignment horizontal="left"/>
    </xf>
    <xf numFmtId="0" fontId="1" fillId="3" borderId="8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left" wrapText="1"/>
    </xf>
    <xf numFmtId="0" fontId="0" fillId="3" borderId="6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16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49" fontId="2" fillId="3" borderId="5" xfId="0" applyNumberFormat="1" applyFont="1" applyFill="1" applyBorder="1" applyAlignment="1">
      <alignment wrapText="1"/>
    </xf>
    <xf numFmtId="49" fontId="2" fillId="3" borderId="7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4" borderId="5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3" fillId="5" borderId="7" xfId="0" applyFont="1" applyFill="1" applyBorder="1" applyAlignment="1">
      <alignment wrapText="1"/>
    </xf>
    <xf numFmtId="0" fontId="1" fillId="5" borderId="5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left" vertical="center" wrapText="1"/>
    </xf>
    <xf numFmtId="0" fontId="1" fillId="5" borderId="7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left"/>
    </xf>
    <xf numFmtId="0" fontId="1" fillId="5" borderId="7" xfId="0" applyFont="1" applyFill="1" applyBorder="1" applyAlignment="1">
      <alignment horizontal="left"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8"/>
  <sheetViews>
    <sheetView tabSelected="1" zoomScale="40" zoomScaleNormal="40" zoomScaleSheetLayoutView="55" workbookViewId="0" topLeftCell="A1">
      <selection activeCell="AH32" sqref="AH32"/>
    </sheetView>
  </sheetViews>
  <sheetFormatPr defaultColWidth="11.421875" defaultRowHeight="12.75"/>
  <cols>
    <col min="2" max="10" width="2.7109375" style="0" customWidth="1"/>
    <col min="11" max="11" width="35.140625" style="0" customWidth="1"/>
    <col min="12" max="12" width="14.57421875" style="0" customWidth="1"/>
    <col min="13" max="17" width="12.7109375" style="0" customWidth="1"/>
    <col min="18" max="18" width="14.57421875" style="0" customWidth="1"/>
    <col min="19" max="34" width="12.7109375" style="0" customWidth="1"/>
    <col min="35" max="16384" width="2.7109375" style="0" customWidth="1"/>
  </cols>
  <sheetData>
    <row r="1" spans="2:34" ht="12.75">
      <c r="B1" s="74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2:34" ht="12.75">
      <c r="B2" s="74" t="s">
        <v>1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2:34" ht="12.75">
      <c r="B3" s="74" t="s">
        <v>2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2:34" ht="12.75">
      <c r="B4" s="74" t="s">
        <v>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6" spans="2:34" ht="12.75">
      <c r="B6" s="67" t="s">
        <v>4</v>
      </c>
      <c r="C6" s="68"/>
      <c r="D6" s="68"/>
      <c r="E6" s="68"/>
      <c r="F6" s="69"/>
      <c r="G6" s="70"/>
      <c r="H6" s="71"/>
      <c r="I6" s="71"/>
      <c r="J6" s="4"/>
      <c r="K6" s="72" t="s">
        <v>102</v>
      </c>
      <c r="L6" s="73"/>
      <c r="M6" s="25"/>
      <c r="N6" s="9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2:34" ht="12.75">
      <c r="B7" s="4"/>
      <c r="C7" s="4"/>
      <c r="D7" s="4"/>
      <c r="E7" s="4"/>
      <c r="F7" s="27"/>
      <c r="G7" s="27"/>
      <c r="H7" s="27"/>
      <c r="I7" s="27"/>
      <c r="J7" s="27"/>
      <c r="K7" s="27"/>
      <c r="L7" s="4"/>
      <c r="M7" s="4"/>
      <c r="N7" s="4"/>
      <c r="O7" s="4"/>
      <c r="P7" s="4"/>
      <c r="Q7" s="4"/>
      <c r="R7" s="4"/>
      <c r="S7" s="4"/>
      <c r="T7" s="4"/>
      <c r="U7" s="28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2:34" ht="12.75">
      <c r="B8" s="4" t="s">
        <v>5</v>
      </c>
      <c r="C8" s="50" t="s">
        <v>6</v>
      </c>
      <c r="D8" s="51"/>
      <c r="E8" s="51"/>
      <c r="F8" s="30"/>
      <c r="G8" s="30"/>
      <c r="H8" s="30"/>
      <c r="I8" s="30"/>
      <c r="J8" s="30"/>
      <c r="K8" s="52" t="s">
        <v>66</v>
      </c>
      <c r="L8" s="53"/>
      <c r="M8" s="53"/>
      <c r="N8" s="53"/>
      <c r="O8" s="53"/>
      <c r="P8" s="53"/>
      <c r="Q8" s="53"/>
      <c r="R8" s="12"/>
      <c r="S8" s="12"/>
      <c r="T8" s="29"/>
      <c r="U8" s="26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3:20" s="13" customFormat="1" ht="12">
      <c r="C9" s="54" t="s">
        <v>7</v>
      </c>
      <c r="D9" s="55"/>
      <c r="E9" s="55"/>
      <c r="K9" s="55" t="s">
        <v>67</v>
      </c>
      <c r="L9" s="55"/>
      <c r="M9" s="55"/>
      <c r="N9" s="55"/>
      <c r="O9" s="55"/>
      <c r="P9" s="55"/>
      <c r="Q9" s="55"/>
      <c r="R9" s="8"/>
      <c r="S9" s="8"/>
      <c r="T9" s="14"/>
    </row>
    <row r="10" spans="3:20" s="13" customFormat="1" ht="12">
      <c r="C10" s="54"/>
      <c r="D10" s="55"/>
      <c r="E10" s="55"/>
      <c r="K10" s="55" t="s">
        <v>68</v>
      </c>
      <c r="L10" s="55"/>
      <c r="M10" s="55"/>
      <c r="N10" s="55"/>
      <c r="O10" s="55"/>
      <c r="P10" s="55"/>
      <c r="Q10" s="55"/>
      <c r="R10" s="8"/>
      <c r="S10" s="8"/>
      <c r="T10" s="14"/>
    </row>
    <row r="11" spans="3:20" s="13" customFormat="1" ht="12">
      <c r="C11" s="54"/>
      <c r="D11" s="55"/>
      <c r="E11" s="55"/>
      <c r="K11" s="55" t="s">
        <v>69</v>
      </c>
      <c r="L11" s="55"/>
      <c r="M11" s="55"/>
      <c r="N11" s="55"/>
      <c r="O11" s="55"/>
      <c r="P11" s="55"/>
      <c r="Q11" s="55"/>
      <c r="R11" s="8"/>
      <c r="S11" s="8"/>
      <c r="T11" s="14"/>
    </row>
    <row r="12" spans="2:34" ht="12.75">
      <c r="B12" s="4"/>
      <c r="C12" s="56" t="s">
        <v>8</v>
      </c>
      <c r="D12" s="57"/>
      <c r="E12" s="57"/>
      <c r="F12" s="57"/>
      <c r="G12" s="57"/>
      <c r="H12" s="57"/>
      <c r="I12" s="57"/>
      <c r="J12" s="57"/>
      <c r="K12" s="57" t="s">
        <v>103</v>
      </c>
      <c r="L12" s="57"/>
      <c r="M12" s="57"/>
      <c r="N12" s="57"/>
      <c r="O12" s="57"/>
      <c r="P12" s="57"/>
      <c r="Q12" s="57"/>
      <c r="R12" s="5"/>
      <c r="S12" s="5"/>
      <c r="T12" s="10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2:34" ht="12.75">
      <c r="B13" s="4"/>
      <c r="C13" s="56" t="s">
        <v>12</v>
      </c>
      <c r="D13" s="57"/>
      <c r="E13" s="57"/>
      <c r="F13" s="57"/>
      <c r="G13" s="57"/>
      <c r="H13" s="57"/>
      <c r="I13" s="57"/>
      <c r="J13" s="57"/>
      <c r="K13" s="55">
        <v>2002</v>
      </c>
      <c r="L13" s="55"/>
      <c r="M13" s="55"/>
      <c r="N13" s="55"/>
      <c r="O13" s="57"/>
      <c r="P13" s="57"/>
      <c r="Q13" s="57"/>
      <c r="R13" s="5"/>
      <c r="S13" s="5"/>
      <c r="T13" s="10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2:34" ht="12.75">
      <c r="B14" s="4"/>
      <c r="C14" s="56" t="s">
        <v>9</v>
      </c>
      <c r="D14" s="57"/>
      <c r="E14" s="57"/>
      <c r="F14" s="57"/>
      <c r="G14" s="57"/>
      <c r="H14" s="57"/>
      <c r="I14" s="57"/>
      <c r="J14" s="57"/>
      <c r="K14" s="57" t="s">
        <v>76</v>
      </c>
      <c r="L14" s="57"/>
      <c r="M14" s="57"/>
      <c r="N14" s="57"/>
      <c r="O14" s="57"/>
      <c r="P14" s="57"/>
      <c r="Q14" s="57"/>
      <c r="R14" s="5"/>
      <c r="S14" s="5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2:34" ht="12.75">
      <c r="B15" s="4"/>
      <c r="C15" s="58" t="s">
        <v>10</v>
      </c>
      <c r="D15" s="59"/>
      <c r="E15" s="59"/>
      <c r="F15" s="59"/>
      <c r="G15" s="59"/>
      <c r="H15" s="59"/>
      <c r="I15" s="59"/>
      <c r="J15" s="59"/>
      <c r="K15" s="59" t="s">
        <v>65</v>
      </c>
      <c r="L15" s="59"/>
      <c r="M15" s="59"/>
      <c r="N15" s="59"/>
      <c r="O15" s="59"/>
      <c r="P15" s="59"/>
      <c r="Q15" s="59"/>
      <c r="R15" s="6"/>
      <c r="S15" s="6"/>
      <c r="T15" s="11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2:21" ht="12.75">
      <c r="L16" s="33"/>
      <c r="U16" s="3"/>
    </row>
    <row r="19" spans="1:34" s="32" customFormat="1" ht="12.75" customHeight="1">
      <c r="A19" s="31"/>
      <c r="M19" s="63" t="s">
        <v>80</v>
      </c>
      <c r="N19" s="63" t="s">
        <v>81</v>
      </c>
      <c r="O19" s="63" t="s">
        <v>82</v>
      </c>
      <c r="P19" s="63" t="s">
        <v>83</v>
      </c>
      <c r="Q19" s="63" t="s">
        <v>84</v>
      </c>
      <c r="R19" s="63" t="s">
        <v>85</v>
      </c>
      <c r="S19" s="63" t="s">
        <v>86</v>
      </c>
      <c r="T19" s="63" t="s">
        <v>87</v>
      </c>
      <c r="U19" s="63" t="s">
        <v>88</v>
      </c>
      <c r="V19" s="63" t="s">
        <v>89</v>
      </c>
      <c r="W19" s="63" t="s">
        <v>90</v>
      </c>
      <c r="X19" s="63" t="s">
        <v>91</v>
      </c>
      <c r="Y19" s="63" t="s">
        <v>92</v>
      </c>
      <c r="Z19" s="63" t="s">
        <v>93</v>
      </c>
      <c r="AA19" s="63" t="s">
        <v>94</v>
      </c>
      <c r="AB19" s="63" t="s">
        <v>95</v>
      </c>
      <c r="AC19" s="63" t="s">
        <v>96</v>
      </c>
      <c r="AD19" s="63" t="s">
        <v>97</v>
      </c>
      <c r="AE19" s="63" t="s">
        <v>98</v>
      </c>
      <c r="AF19" s="63" t="s">
        <v>99</v>
      </c>
      <c r="AG19" s="63" t="s">
        <v>100</v>
      </c>
      <c r="AH19" s="63" t="s">
        <v>101</v>
      </c>
    </row>
    <row r="20" spans="1:34" s="32" customFormat="1" ht="12.75">
      <c r="A20" s="31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</row>
    <row r="21" spans="2:34" ht="12.75">
      <c r="B21" s="1"/>
      <c r="C21" s="64" t="s">
        <v>11</v>
      </c>
      <c r="D21" s="65"/>
      <c r="E21" s="65"/>
      <c r="F21" s="65"/>
      <c r="G21" s="65"/>
      <c r="H21" s="65"/>
      <c r="I21" s="65"/>
      <c r="J21" s="65"/>
      <c r="K21" s="66"/>
      <c r="L21" s="37" t="s">
        <v>13</v>
      </c>
      <c r="M21" s="61">
        <v>1401</v>
      </c>
      <c r="N21" s="61">
        <v>1402</v>
      </c>
      <c r="O21" s="61">
        <v>1403</v>
      </c>
      <c r="P21" s="61">
        <v>1404</v>
      </c>
      <c r="Q21" s="61">
        <v>1405</v>
      </c>
      <c r="R21" s="61">
        <v>1406</v>
      </c>
      <c r="S21" s="61">
        <v>1407</v>
      </c>
      <c r="T21" s="61">
        <v>1408</v>
      </c>
      <c r="U21" s="61">
        <v>1409</v>
      </c>
      <c r="V21" s="61">
        <v>1410</v>
      </c>
      <c r="W21" s="61">
        <v>1411</v>
      </c>
      <c r="X21" s="61">
        <v>1412</v>
      </c>
      <c r="Y21" s="61">
        <v>1413</v>
      </c>
      <c r="Z21" s="61">
        <v>1414</v>
      </c>
      <c r="AA21" s="61">
        <v>1415</v>
      </c>
      <c r="AB21" s="61">
        <v>1416</v>
      </c>
      <c r="AC21" s="61">
        <v>1417</v>
      </c>
      <c r="AD21" s="61">
        <v>1418</v>
      </c>
      <c r="AE21" s="61">
        <v>1419</v>
      </c>
      <c r="AF21" s="61">
        <v>1420</v>
      </c>
      <c r="AG21" s="61">
        <v>1421</v>
      </c>
      <c r="AH21" s="62">
        <v>14</v>
      </c>
    </row>
    <row r="22" spans="2:34" ht="12.75">
      <c r="B22" s="1"/>
      <c r="C22" s="17"/>
      <c r="D22" s="18"/>
      <c r="E22" s="18"/>
      <c r="F22" s="18"/>
      <c r="G22" s="18"/>
      <c r="H22" s="18"/>
      <c r="I22" s="18"/>
      <c r="J22" s="18"/>
      <c r="K22" s="19"/>
      <c r="L22" s="20"/>
      <c r="M22" s="21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3"/>
      <c r="Y22" s="22"/>
      <c r="Z22" s="24"/>
      <c r="AA22" s="24"/>
      <c r="AB22" s="24"/>
      <c r="AC22" s="24"/>
      <c r="AD22" s="24"/>
      <c r="AE22" s="24"/>
      <c r="AF22" s="24"/>
      <c r="AG22" s="24"/>
      <c r="AH22" s="24"/>
    </row>
    <row r="23" spans="1:34" s="7" customFormat="1" ht="12.75" customHeight="1">
      <c r="A23"/>
      <c r="C23" s="76" t="s">
        <v>77</v>
      </c>
      <c r="D23" s="77"/>
      <c r="E23" s="77"/>
      <c r="F23" s="77"/>
      <c r="G23" s="77"/>
      <c r="H23" s="77"/>
      <c r="I23" s="77"/>
      <c r="J23" s="77"/>
      <c r="K23" s="78"/>
      <c r="L23" s="38" t="s">
        <v>14</v>
      </c>
      <c r="M23" s="60">
        <v>11720</v>
      </c>
      <c r="N23" s="60">
        <v>3296</v>
      </c>
      <c r="O23" s="60">
        <v>1503</v>
      </c>
      <c r="P23" s="60">
        <v>4177</v>
      </c>
      <c r="Q23" s="60">
        <v>5334</v>
      </c>
      <c r="R23" s="60">
        <v>16308</v>
      </c>
      <c r="S23" s="60">
        <v>763</v>
      </c>
      <c r="T23" s="60">
        <v>2731</v>
      </c>
      <c r="U23" s="60">
        <v>3559</v>
      </c>
      <c r="V23" s="60">
        <v>4103</v>
      </c>
      <c r="W23" s="60">
        <v>3476</v>
      </c>
      <c r="X23" s="60">
        <v>9175</v>
      </c>
      <c r="Y23" s="60">
        <v>9404</v>
      </c>
      <c r="Z23" s="60">
        <v>3603</v>
      </c>
      <c r="AA23" s="60">
        <v>7479</v>
      </c>
      <c r="AB23" s="60">
        <v>5902</v>
      </c>
      <c r="AC23" s="60">
        <v>1482</v>
      </c>
      <c r="AD23" s="60">
        <v>1757</v>
      </c>
      <c r="AE23" s="60">
        <v>4494</v>
      </c>
      <c r="AF23" s="60">
        <v>10105</v>
      </c>
      <c r="AG23" s="60">
        <v>1430</v>
      </c>
      <c r="AH23" s="39">
        <f>SUM(M23:AG23)</f>
        <v>111801</v>
      </c>
    </row>
    <row r="24" spans="2:34" ht="12.75">
      <c r="B24" s="2"/>
      <c r="C24" s="82" t="s">
        <v>15</v>
      </c>
      <c r="D24" s="83"/>
      <c r="E24" s="83"/>
      <c r="F24" s="83"/>
      <c r="G24" s="83"/>
      <c r="H24" s="83"/>
      <c r="I24" s="83"/>
      <c r="J24" s="83"/>
      <c r="K24" s="84"/>
      <c r="L24" s="40" t="s">
        <v>34</v>
      </c>
      <c r="M24" s="41">
        <v>7872</v>
      </c>
      <c r="N24" s="42">
        <v>2037</v>
      </c>
      <c r="O24" s="42">
        <v>1162</v>
      </c>
      <c r="P24" s="42">
        <v>2606</v>
      </c>
      <c r="Q24" s="42">
        <v>3687</v>
      </c>
      <c r="R24" s="42">
        <v>14604</v>
      </c>
      <c r="S24" s="42">
        <v>645</v>
      </c>
      <c r="T24" s="42">
        <v>2437</v>
      </c>
      <c r="U24" s="43">
        <v>1975</v>
      </c>
      <c r="V24" s="43">
        <v>3084</v>
      </c>
      <c r="W24" s="42">
        <v>2717</v>
      </c>
      <c r="X24" s="42">
        <v>6352</v>
      </c>
      <c r="Y24" s="42">
        <v>7996</v>
      </c>
      <c r="Z24" s="42">
        <v>2522</v>
      </c>
      <c r="AA24" s="42">
        <v>3778</v>
      </c>
      <c r="AB24" s="42">
        <v>4361</v>
      </c>
      <c r="AC24" s="42">
        <v>1195</v>
      </c>
      <c r="AD24" s="42">
        <v>893</v>
      </c>
      <c r="AE24" s="42">
        <v>2004</v>
      </c>
      <c r="AF24" s="42">
        <v>1726</v>
      </c>
      <c r="AG24" s="42">
        <v>1178</v>
      </c>
      <c r="AH24" s="39">
        <f aca="true" t="shared" si="0" ref="AH24:AH32">SUM(M24:AG24)</f>
        <v>74831</v>
      </c>
    </row>
    <row r="25" spans="2:34" ht="12.75">
      <c r="B25" s="2"/>
      <c r="C25" s="82" t="s">
        <v>16</v>
      </c>
      <c r="D25" s="83"/>
      <c r="E25" s="83"/>
      <c r="F25" s="83"/>
      <c r="G25" s="83"/>
      <c r="H25" s="83"/>
      <c r="I25" s="83"/>
      <c r="J25" s="83"/>
      <c r="K25" s="84"/>
      <c r="L25" s="40" t="s">
        <v>35</v>
      </c>
      <c r="M25" s="41">
        <v>138</v>
      </c>
      <c r="N25" s="43">
        <v>96</v>
      </c>
      <c r="O25" s="43">
        <v>19</v>
      </c>
      <c r="P25" s="43">
        <v>15</v>
      </c>
      <c r="Q25" s="43">
        <v>179</v>
      </c>
      <c r="R25" s="43">
        <v>219</v>
      </c>
      <c r="S25" s="43">
        <v>14</v>
      </c>
      <c r="T25" s="43">
        <v>85</v>
      </c>
      <c r="U25" s="43">
        <v>24</v>
      </c>
      <c r="V25" s="43">
        <v>53</v>
      </c>
      <c r="W25" s="43">
        <v>90</v>
      </c>
      <c r="X25" s="43">
        <v>91</v>
      </c>
      <c r="Y25" s="43">
        <v>279</v>
      </c>
      <c r="Z25" s="43">
        <v>15</v>
      </c>
      <c r="AA25" s="43">
        <v>57</v>
      </c>
      <c r="AB25" s="43">
        <v>57</v>
      </c>
      <c r="AC25" s="43">
        <v>15</v>
      </c>
      <c r="AD25" s="43">
        <v>7</v>
      </c>
      <c r="AE25" s="43">
        <v>37</v>
      </c>
      <c r="AF25" s="43">
        <v>23</v>
      </c>
      <c r="AG25" s="43">
        <v>2</v>
      </c>
      <c r="AH25" s="39">
        <f t="shared" si="0"/>
        <v>1515</v>
      </c>
    </row>
    <row r="26" spans="2:34" ht="12.75">
      <c r="B26" s="2"/>
      <c r="C26" s="82" t="s">
        <v>17</v>
      </c>
      <c r="D26" s="83"/>
      <c r="E26" s="83"/>
      <c r="F26" s="83"/>
      <c r="G26" s="83"/>
      <c r="H26" s="83"/>
      <c r="I26" s="83"/>
      <c r="J26" s="83"/>
      <c r="K26" s="84"/>
      <c r="L26" s="40" t="s">
        <v>36</v>
      </c>
      <c r="M26" s="41">
        <v>296</v>
      </c>
      <c r="N26" s="43">
        <v>36</v>
      </c>
      <c r="O26" s="43">
        <v>13</v>
      </c>
      <c r="P26" s="43">
        <v>25</v>
      </c>
      <c r="Q26" s="43">
        <v>252</v>
      </c>
      <c r="R26" s="43">
        <v>89</v>
      </c>
      <c r="S26" s="43">
        <v>16</v>
      </c>
      <c r="T26" s="43">
        <v>11</v>
      </c>
      <c r="U26" s="43">
        <v>51</v>
      </c>
      <c r="V26" s="43">
        <v>46</v>
      </c>
      <c r="W26" s="43">
        <v>374</v>
      </c>
      <c r="X26" s="43">
        <v>147</v>
      </c>
      <c r="Y26" s="43">
        <v>297</v>
      </c>
      <c r="Z26" s="43">
        <v>75</v>
      </c>
      <c r="AA26" s="43">
        <v>259</v>
      </c>
      <c r="AB26" s="43">
        <v>180</v>
      </c>
      <c r="AC26" s="43">
        <v>3</v>
      </c>
      <c r="AD26" s="43">
        <v>2</v>
      </c>
      <c r="AE26" s="43">
        <v>191</v>
      </c>
      <c r="AF26" s="43">
        <v>127</v>
      </c>
      <c r="AG26" s="43">
        <v>9</v>
      </c>
      <c r="AH26" s="39">
        <f t="shared" si="0"/>
        <v>2499</v>
      </c>
    </row>
    <row r="27" spans="2:34" ht="12.75">
      <c r="B27" s="2"/>
      <c r="C27" s="82" t="s">
        <v>18</v>
      </c>
      <c r="D27" s="83"/>
      <c r="E27" s="83"/>
      <c r="F27" s="83"/>
      <c r="G27" s="83"/>
      <c r="H27" s="83"/>
      <c r="I27" s="83"/>
      <c r="J27" s="83"/>
      <c r="K27" s="84"/>
      <c r="L27" s="40" t="s">
        <v>37</v>
      </c>
      <c r="M27" s="41">
        <v>1604</v>
      </c>
      <c r="N27" s="43">
        <v>962</v>
      </c>
      <c r="O27" s="43">
        <v>250</v>
      </c>
      <c r="P27" s="43">
        <v>1005</v>
      </c>
      <c r="Q27" s="43">
        <v>314</v>
      </c>
      <c r="R27" s="43">
        <v>914</v>
      </c>
      <c r="S27" s="43">
        <v>74</v>
      </c>
      <c r="T27" s="43">
        <v>178</v>
      </c>
      <c r="U27" s="43">
        <v>1440</v>
      </c>
      <c r="V27" s="43">
        <v>783</v>
      </c>
      <c r="W27" s="42">
        <v>151</v>
      </c>
      <c r="X27" s="43">
        <v>2238</v>
      </c>
      <c r="Y27" s="43">
        <v>495</v>
      </c>
      <c r="Z27" s="42">
        <v>576</v>
      </c>
      <c r="AA27" s="43">
        <v>1748</v>
      </c>
      <c r="AB27" s="43">
        <v>674</v>
      </c>
      <c r="AC27" s="43">
        <v>115</v>
      </c>
      <c r="AD27" s="43">
        <v>244</v>
      </c>
      <c r="AE27" s="43">
        <v>647</v>
      </c>
      <c r="AF27" s="43">
        <v>6538</v>
      </c>
      <c r="AG27" s="43">
        <v>157</v>
      </c>
      <c r="AH27" s="39">
        <f t="shared" si="0"/>
        <v>21107</v>
      </c>
    </row>
    <row r="28" spans="2:34" ht="12.75">
      <c r="B28" s="2"/>
      <c r="C28" s="82" t="s">
        <v>19</v>
      </c>
      <c r="D28" s="83"/>
      <c r="E28" s="83"/>
      <c r="F28" s="83"/>
      <c r="G28" s="83"/>
      <c r="H28" s="83"/>
      <c r="I28" s="83"/>
      <c r="J28" s="83"/>
      <c r="K28" s="84"/>
      <c r="L28" s="40" t="s">
        <v>38</v>
      </c>
      <c r="M28" s="44">
        <v>1057</v>
      </c>
      <c r="N28" s="43">
        <v>4</v>
      </c>
      <c r="O28" s="43">
        <v>3</v>
      </c>
      <c r="P28" s="43">
        <v>11</v>
      </c>
      <c r="Q28" s="43">
        <v>5</v>
      </c>
      <c r="R28" s="43">
        <v>17</v>
      </c>
      <c r="S28" s="43">
        <v>0</v>
      </c>
      <c r="T28" s="43">
        <v>2</v>
      </c>
      <c r="U28" s="43">
        <v>6</v>
      </c>
      <c r="V28" s="43">
        <v>5</v>
      </c>
      <c r="W28" s="43">
        <v>54</v>
      </c>
      <c r="X28" s="43">
        <v>14</v>
      </c>
      <c r="Y28" s="43">
        <v>2</v>
      </c>
      <c r="Z28" s="43">
        <v>3</v>
      </c>
      <c r="AA28" s="43">
        <v>37</v>
      </c>
      <c r="AB28" s="43">
        <v>5</v>
      </c>
      <c r="AC28" s="43">
        <v>0</v>
      </c>
      <c r="AD28" s="43">
        <v>1</v>
      </c>
      <c r="AE28" s="43">
        <v>26</v>
      </c>
      <c r="AF28" s="43">
        <v>57</v>
      </c>
      <c r="AG28" s="43">
        <v>1</v>
      </c>
      <c r="AH28" s="39">
        <f t="shared" si="0"/>
        <v>1310</v>
      </c>
    </row>
    <row r="29" spans="2:34" ht="12.75">
      <c r="B29" s="2"/>
      <c r="C29" s="82" t="s">
        <v>20</v>
      </c>
      <c r="D29" s="83"/>
      <c r="E29" s="83"/>
      <c r="F29" s="83"/>
      <c r="G29" s="83"/>
      <c r="H29" s="83"/>
      <c r="I29" s="83"/>
      <c r="J29" s="83"/>
      <c r="K29" s="84"/>
      <c r="L29" s="40" t="s">
        <v>39</v>
      </c>
      <c r="M29" s="41">
        <v>536</v>
      </c>
      <c r="N29" s="43">
        <v>130</v>
      </c>
      <c r="O29" s="43">
        <v>26</v>
      </c>
      <c r="P29" s="43">
        <v>435</v>
      </c>
      <c r="Q29" s="43">
        <v>146</v>
      </c>
      <c r="R29" s="43">
        <v>355</v>
      </c>
      <c r="S29" s="45">
        <v>12</v>
      </c>
      <c r="T29" s="43">
        <v>0</v>
      </c>
      <c r="U29" s="43">
        <v>49</v>
      </c>
      <c r="V29" s="43">
        <v>92</v>
      </c>
      <c r="W29" s="42">
        <v>29</v>
      </c>
      <c r="X29" s="43">
        <v>197</v>
      </c>
      <c r="Y29" s="43">
        <v>222</v>
      </c>
      <c r="Z29" s="43">
        <v>376</v>
      </c>
      <c r="AA29" s="43">
        <v>1470</v>
      </c>
      <c r="AB29" s="43">
        <v>484</v>
      </c>
      <c r="AC29" s="43">
        <v>138</v>
      </c>
      <c r="AD29" s="43">
        <v>175</v>
      </c>
      <c r="AE29" s="43">
        <v>528</v>
      </c>
      <c r="AF29" s="43">
        <v>1439</v>
      </c>
      <c r="AG29" s="43">
        <v>47</v>
      </c>
      <c r="AH29" s="39">
        <f t="shared" si="0"/>
        <v>6886</v>
      </c>
    </row>
    <row r="30" spans="2:34" ht="12.75">
      <c r="B30" s="2"/>
      <c r="C30" s="82" t="s">
        <v>21</v>
      </c>
      <c r="D30" s="83"/>
      <c r="E30" s="83"/>
      <c r="F30" s="83"/>
      <c r="G30" s="83"/>
      <c r="H30" s="83"/>
      <c r="I30" s="83"/>
      <c r="J30" s="83"/>
      <c r="K30" s="84"/>
      <c r="L30" s="40" t="s">
        <v>40</v>
      </c>
      <c r="M30" s="44">
        <v>217</v>
      </c>
      <c r="N30" s="46">
        <v>31</v>
      </c>
      <c r="O30" s="43">
        <v>30</v>
      </c>
      <c r="P30" s="43">
        <v>80</v>
      </c>
      <c r="Q30" s="43">
        <v>751</v>
      </c>
      <c r="R30" s="43">
        <v>110</v>
      </c>
      <c r="S30" s="43">
        <v>2</v>
      </c>
      <c r="T30" s="43">
        <v>18</v>
      </c>
      <c r="U30" s="43">
        <v>14</v>
      </c>
      <c r="V30" s="43">
        <v>40</v>
      </c>
      <c r="W30" s="43">
        <v>61</v>
      </c>
      <c r="X30" s="43">
        <v>136</v>
      </c>
      <c r="Y30" s="43">
        <v>113</v>
      </c>
      <c r="Z30" s="43">
        <v>36</v>
      </c>
      <c r="AA30" s="43">
        <v>130</v>
      </c>
      <c r="AB30" s="43">
        <v>141</v>
      </c>
      <c r="AC30" s="43">
        <v>16</v>
      </c>
      <c r="AD30" s="43">
        <v>435</v>
      </c>
      <c r="AE30" s="43">
        <v>1061</v>
      </c>
      <c r="AF30" s="43">
        <v>195</v>
      </c>
      <c r="AG30" s="43">
        <v>36</v>
      </c>
      <c r="AH30" s="39">
        <f t="shared" si="0"/>
        <v>3653</v>
      </c>
    </row>
    <row r="31" spans="2:34" ht="12.75">
      <c r="B31" s="2"/>
      <c r="C31" s="82" t="s">
        <v>22</v>
      </c>
      <c r="D31" s="83"/>
      <c r="E31" s="83"/>
      <c r="F31" s="83"/>
      <c r="G31" s="83"/>
      <c r="H31" s="83"/>
      <c r="I31" s="83"/>
      <c r="J31" s="83"/>
      <c r="K31" s="84"/>
      <c r="L31" s="40" t="s">
        <v>41</v>
      </c>
      <c r="M31" s="41">
        <v>9232</v>
      </c>
      <c r="N31" s="42">
        <v>2004</v>
      </c>
      <c r="O31" s="42">
        <v>910</v>
      </c>
      <c r="P31" s="42">
        <v>1818</v>
      </c>
      <c r="Q31" s="42">
        <v>4934</v>
      </c>
      <c r="R31" s="43">
        <v>14520</v>
      </c>
      <c r="S31" s="42">
        <v>616</v>
      </c>
      <c r="T31" s="43">
        <v>1261</v>
      </c>
      <c r="U31" s="43">
        <v>1339</v>
      </c>
      <c r="V31" s="43">
        <v>3389</v>
      </c>
      <c r="W31" s="42">
        <v>2998</v>
      </c>
      <c r="X31" s="42">
        <v>4238</v>
      </c>
      <c r="Y31" s="43">
        <v>8906</v>
      </c>
      <c r="Z31" s="42">
        <v>924</v>
      </c>
      <c r="AA31" s="42">
        <v>5699</v>
      </c>
      <c r="AB31" s="42">
        <v>4086</v>
      </c>
      <c r="AC31" s="42">
        <v>670</v>
      </c>
      <c r="AD31" s="42">
        <v>649</v>
      </c>
      <c r="AE31" s="42">
        <v>3414</v>
      </c>
      <c r="AF31" s="42">
        <v>8152</v>
      </c>
      <c r="AG31" s="42">
        <v>1009</v>
      </c>
      <c r="AH31" s="39">
        <f t="shared" si="0"/>
        <v>80768</v>
      </c>
    </row>
    <row r="32" spans="2:34" ht="12.75">
      <c r="B32" s="2"/>
      <c r="C32" s="82" t="s">
        <v>23</v>
      </c>
      <c r="D32" s="83"/>
      <c r="E32" s="83"/>
      <c r="F32" s="83"/>
      <c r="G32" s="83"/>
      <c r="H32" s="83"/>
      <c r="I32" s="83"/>
      <c r="J32" s="83"/>
      <c r="K32" s="84"/>
      <c r="L32" s="40" t="s">
        <v>42</v>
      </c>
      <c r="M32" s="41">
        <f>SUM(M23-M31)</f>
        <v>2488</v>
      </c>
      <c r="N32" s="41">
        <f aca="true" t="shared" si="1" ref="N32:AC32">SUM(N23-N31)</f>
        <v>1292</v>
      </c>
      <c r="O32" s="41">
        <f t="shared" si="1"/>
        <v>593</v>
      </c>
      <c r="P32" s="41">
        <f t="shared" si="1"/>
        <v>2359</v>
      </c>
      <c r="Q32" s="41">
        <f t="shared" si="1"/>
        <v>400</v>
      </c>
      <c r="R32" s="41">
        <f t="shared" si="1"/>
        <v>1788</v>
      </c>
      <c r="S32" s="41">
        <f t="shared" si="1"/>
        <v>147</v>
      </c>
      <c r="T32" s="41">
        <f t="shared" si="1"/>
        <v>1470</v>
      </c>
      <c r="U32" s="41">
        <f t="shared" si="1"/>
        <v>2220</v>
      </c>
      <c r="V32" s="41">
        <f t="shared" si="1"/>
        <v>714</v>
      </c>
      <c r="W32" s="41">
        <f t="shared" si="1"/>
        <v>478</v>
      </c>
      <c r="X32" s="41">
        <f t="shared" si="1"/>
        <v>4937</v>
      </c>
      <c r="Y32" s="41">
        <f t="shared" si="1"/>
        <v>498</v>
      </c>
      <c r="Z32" s="41">
        <f t="shared" si="1"/>
        <v>2679</v>
      </c>
      <c r="AA32" s="41">
        <f t="shared" si="1"/>
        <v>1780</v>
      </c>
      <c r="AB32" s="41">
        <f t="shared" si="1"/>
        <v>1816</v>
      </c>
      <c r="AC32" s="41">
        <f t="shared" si="1"/>
        <v>812</v>
      </c>
      <c r="AD32" s="41">
        <f>SUM(AD23-AD31)</f>
        <v>1108</v>
      </c>
      <c r="AE32" s="41">
        <f>SUM(AE23-AE31)</f>
        <v>1080</v>
      </c>
      <c r="AF32" s="41">
        <f>SUM(AF23-AF31)</f>
        <v>1953</v>
      </c>
      <c r="AG32" s="41">
        <f>SUM(AG23-AG31)</f>
        <v>421</v>
      </c>
      <c r="AH32" s="39">
        <f t="shared" si="0"/>
        <v>31033</v>
      </c>
    </row>
    <row r="33" spans="2:34" ht="12.75">
      <c r="B33" s="2"/>
      <c r="C33" s="82" t="s">
        <v>47</v>
      </c>
      <c r="D33" s="83"/>
      <c r="E33" s="83"/>
      <c r="F33" s="83"/>
      <c r="G33" s="83"/>
      <c r="H33" s="83"/>
      <c r="I33" s="83"/>
      <c r="J33" s="83"/>
      <c r="K33" s="84"/>
      <c r="L33" s="40" t="s">
        <v>43</v>
      </c>
      <c r="M33" s="41">
        <v>3785</v>
      </c>
      <c r="N33" s="42">
        <v>377</v>
      </c>
      <c r="O33" s="42">
        <v>377</v>
      </c>
      <c r="P33" s="43">
        <v>479</v>
      </c>
      <c r="Q33" s="42">
        <v>1253</v>
      </c>
      <c r="R33" s="43">
        <v>1597</v>
      </c>
      <c r="S33" s="43">
        <v>94</v>
      </c>
      <c r="T33" s="43">
        <v>170</v>
      </c>
      <c r="U33" s="43">
        <v>179</v>
      </c>
      <c r="V33" s="43">
        <v>341</v>
      </c>
      <c r="W33" s="43">
        <v>1157</v>
      </c>
      <c r="X33" s="43">
        <v>916</v>
      </c>
      <c r="Y33" s="42">
        <v>1631</v>
      </c>
      <c r="Z33" s="43">
        <v>335</v>
      </c>
      <c r="AA33" s="43">
        <v>626</v>
      </c>
      <c r="AB33" s="43">
        <v>559</v>
      </c>
      <c r="AC33" s="43">
        <v>130</v>
      </c>
      <c r="AD33" s="43">
        <v>5</v>
      </c>
      <c r="AE33" s="43">
        <v>314</v>
      </c>
      <c r="AF33" s="43">
        <v>93</v>
      </c>
      <c r="AG33" s="43">
        <v>399</v>
      </c>
      <c r="AH33" s="39">
        <f>SUM(M33:AG33)</f>
        <v>14817</v>
      </c>
    </row>
    <row r="34" spans="2:34" ht="12.75">
      <c r="B34" s="2"/>
      <c r="C34" s="82" t="s">
        <v>48</v>
      </c>
      <c r="D34" s="85"/>
      <c r="E34" s="85"/>
      <c r="F34" s="85"/>
      <c r="G34" s="85"/>
      <c r="H34" s="85"/>
      <c r="I34" s="85"/>
      <c r="J34" s="85"/>
      <c r="K34" s="86"/>
      <c r="L34" s="40" t="s">
        <v>44</v>
      </c>
      <c r="M34" s="41">
        <v>190</v>
      </c>
      <c r="N34" s="43">
        <v>55</v>
      </c>
      <c r="O34" s="43">
        <v>40</v>
      </c>
      <c r="P34" s="43">
        <v>34</v>
      </c>
      <c r="Q34" s="42">
        <v>270</v>
      </c>
      <c r="R34" s="43">
        <v>179</v>
      </c>
      <c r="S34" s="43">
        <v>32</v>
      </c>
      <c r="T34" s="43">
        <v>30</v>
      </c>
      <c r="U34" s="43">
        <v>40</v>
      </c>
      <c r="V34" s="43">
        <v>89</v>
      </c>
      <c r="W34" s="43">
        <v>56</v>
      </c>
      <c r="X34" s="43">
        <v>148</v>
      </c>
      <c r="Y34" s="43">
        <v>33</v>
      </c>
      <c r="Z34" s="43">
        <v>32</v>
      </c>
      <c r="AA34" s="43">
        <v>49</v>
      </c>
      <c r="AB34" s="43">
        <v>191</v>
      </c>
      <c r="AC34" s="43">
        <v>80</v>
      </c>
      <c r="AD34" s="43">
        <v>188</v>
      </c>
      <c r="AE34" s="43">
        <v>40</v>
      </c>
      <c r="AF34" s="43">
        <v>79</v>
      </c>
      <c r="AG34" s="43">
        <v>101</v>
      </c>
      <c r="AH34" s="39">
        <f aca="true" t="shared" si="2" ref="AH34:AH46">SUM(M34:AG34)</f>
        <v>1956</v>
      </c>
    </row>
    <row r="35" spans="2:34" ht="12.75">
      <c r="B35" s="2"/>
      <c r="C35" s="83" t="s">
        <v>49</v>
      </c>
      <c r="D35" s="83"/>
      <c r="E35" s="83"/>
      <c r="F35" s="83"/>
      <c r="G35" s="83"/>
      <c r="H35" s="83"/>
      <c r="I35" s="83"/>
      <c r="J35" s="83"/>
      <c r="K35" s="84"/>
      <c r="L35" s="40" t="s">
        <v>45</v>
      </c>
      <c r="M35" s="41">
        <v>122</v>
      </c>
      <c r="N35" s="43">
        <v>12</v>
      </c>
      <c r="O35" s="43">
        <v>42</v>
      </c>
      <c r="P35" s="43">
        <v>117</v>
      </c>
      <c r="Q35" s="43">
        <v>26</v>
      </c>
      <c r="R35" s="43">
        <v>215</v>
      </c>
      <c r="S35" s="43">
        <v>5</v>
      </c>
      <c r="T35" s="43">
        <v>26</v>
      </c>
      <c r="U35" s="43">
        <v>19</v>
      </c>
      <c r="V35" s="43">
        <v>24</v>
      </c>
      <c r="W35" s="43">
        <v>91</v>
      </c>
      <c r="X35" s="43">
        <v>476</v>
      </c>
      <c r="Y35" s="43">
        <v>137</v>
      </c>
      <c r="Z35" s="43">
        <v>13</v>
      </c>
      <c r="AA35" s="43">
        <v>80</v>
      </c>
      <c r="AB35" s="43">
        <v>86</v>
      </c>
      <c r="AC35" s="43">
        <v>9</v>
      </c>
      <c r="AD35" s="43">
        <v>46</v>
      </c>
      <c r="AE35" s="43">
        <v>50</v>
      </c>
      <c r="AF35" s="43">
        <v>353</v>
      </c>
      <c r="AG35" s="43">
        <v>244</v>
      </c>
      <c r="AH35" s="39">
        <f t="shared" si="2"/>
        <v>2193</v>
      </c>
    </row>
    <row r="36" spans="2:34" ht="12.75">
      <c r="B36" s="2"/>
      <c r="C36" s="82" t="s">
        <v>24</v>
      </c>
      <c r="D36" s="83"/>
      <c r="E36" s="83"/>
      <c r="F36" s="83"/>
      <c r="G36" s="83"/>
      <c r="H36" s="83"/>
      <c r="I36" s="83"/>
      <c r="J36" s="83"/>
      <c r="K36" s="84"/>
      <c r="L36" s="40" t="s">
        <v>46</v>
      </c>
      <c r="M36" s="41">
        <v>4956</v>
      </c>
      <c r="N36" s="43">
        <v>1461</v>
      </c>
      <c r="O36" s="43">
        <v>436</v>
      </c>
      <c r="P36" s="43">
        <v>1175</v>
      </c>
      <c r="Q36" s="42">
        <v>3158</v>
      </c>
      <c r="R36" s="43">
        <v>12311</v>
      </c>
      <c r="S36" s="43">
        <v>472</v>
      </c>
      <c r="T36" s="43">
        <v>988</v>
      </c>
      <c r="U36" s="43">
        <v>1079</v>
      </c>
      <c r="V36" s="43">
        <v>2878</v>
      </c>
      <c r="W36" s="42">
        <v>1595</v>
      </c>
      <c r="X36" s="43">
        <v>2632</v>
      </c>
      <c r="Y36" s="43">
        <v>6822</v>
      </c>
      <c r="Z36" s="42">
        <v>541</v>
      </c>
      <c r="AA36" s="43">
        <v>4873</v>
      </c>
      <c r="AB36" s="43">
        <v>3200</v>
      </c>
      <c r="AC36" s="42">
        <v>437</v>
      </c>
      <c r="AD36" s="42">
        <v>404</v>
      </c>
      <c r="AE36" s="42">
        <v>2956</v>
      </c>
      <c r="AF36" s="42">
        <v>7540</v>
      </c>
      <c r="AG36" s="42">
        <v>262</v>
      </c>
      <c r="AH36" s="39">
        <f t="shared" si="2"/>
        <v>60176</v>
      </c>
    </row>
    <row r="37" spans="2:34" ht="12.75">
      <c r="B37" s="2"/>
      <c r="C37" s="82" t="s">
        <v>25</v>
      </c>
      <c r="D37" s="83"/>
      <c r="E37" s="83"/>
      <c r="F37" s="83"/>
      <c r="G37" s="83"/>
      <c r="H37" s="83"/>
      <c r="I37" s="83"/>
      <c r="J37" s="83"/>
      <c r="K37" s="84"/>
      <c r="L37" s="40" t="s">
        <v>50</v>
      </c>
      <c r="M37" s="44">
        <v>71</v>
      </c>
      <c r="N37" s="43">
        <v>45</v>
      </c>
      <c r="O37" s="43">
        <v>2</v>
      </c>
      <c r="P37" s="43">
        <v>4</v>
      </c>
      <c r="Q37" s="43">
        <v>139</v>
      </c>
      <c r="R37" s="43">
        <v>23</v>
      </c>
      <c r="S37" s="43">
        <v>4</v>
      </c>
      <c r="T37" s="43">
        <v>14</v>
      </c>
      <c r="U37" s="43">
        <v>1</v>
      </c>
      <c r="V37" s="43">
        <v>21</v>
      </c>
      <c r="W37" s="43">
        <v>47</v>
      </c>
      <c r="X37" s="43">
        <v>26</v>
      </c>
      <c r="Y37" s="43">
        <v>131</v>
      </c>
      <c r="Z37" s="43">
        <v>0</v>
      </c>
      <c r="AA37" s="43">
        <v>29</v>
      </c>
      <c r="AB37" s="43">
        <v>0</v>
      </c>
      <c r="AC37" s="43">
        <v>9</v>
      </c>
      <c r="AD37" s="43">
        <v>0</v>
      </c>
      <c r="AE37" s="43">
        <v>0</v>
      </c>
      <c r="AF37" s="43">
        <v>0</v>
      </c>
      <c r="AG37" s="43">
        <v>1</v>
      </c>
      <c r="AH37" s="39">
        <f t="shared" si="2"/>
        <v>567</v>
      </c>
    </row>
    <row r="38" spans="2:34" ht="12.75">
      <c r="B38" s="2"/>
      <c r="C38" s="82" t="s">
        <v>26</v>
      </c>
      <c r="D38" s="83"/>
      <c r="E38" s="83"/>
      <c r="F38" s="83"/>
      <c r="G38" s="83"/>
      <c r="H38" s="83"/>
      <c r="I38" s="83"/>
      <c r="J38" s="83"/>
      <c r="K38" s="84"/>
      <c r="L38" s="40" t="s">
        <v>51</v>
      </c>
      <c r="M38" s="44">
        <v>7</v>
      </c>
      <c r="N38" s="43">
        <v>0</v>
      </c>
      <c r="O38" s="43">
        <v>0</v>
      </c>
      <c r="P38" s="43">
        <v>0</v>
      </c>
      <c r="Q38" s="43">
        <v>8</v>
      </c>
      <c r="R38" s="43">
        <v>4</v>
      </c>
      <c r="S38" s="43">
        <v>2</v>
      </c>
      <c r="T38" s="43">
        <v>0</v>
      </c>
      <c r="U38" s="43">
        <v>0</v>
      </c>
      <c r="V38" s="43">
        <v>1</v>
      </c>
      <c r="W38" s="43">
        <v>2</v>
      </c>
      <c r="X38" s="43">
        <v>2</v>
      </c>
      <c r="Y38" s="43">
        <v>1</v>
      </c>
      <c r="Z38" s="43">
        <v>0</v>
      </c>
      <c r="AA38" s="43">
        <v>0</v>
      </c>
      <c r="AB38" s="43">
        <v>15</v>
      </c>
      <c r="AC38" s="43">
        <v>2</v>
      </c>
      <c r="AD38" s="43">
        <v>2</v>
      </c>
      <c r="AE38" s="43">
        <v>0</v>
      </c>
      <c r="AF38" s="43">
        <v>2</v>
      </c>
      <c r="AG38" s="43">
        <v>0</v>
      </c>
      <c r="AH38" s="39">
        <f t="shared" si="2"/>
        <v>48</v>
      </c>
    </row>
    <row r="39" spans="2:34" ht="12.75">
      <c r="B39" s="2"/>
      <c r="C39" s="82" t="s">
        <v>63</v>
      </c>
      <c r="D39" s="83"/>
      <c r="E39" s="83"/>
      <c r="F39" s="83"/>
      <c r="G39" s="83"/>
      <c r="H39" s="83"/>
      <c r="I39" s="83"/>
      <c r="J39" s="83"/>
      <c r="K39" s="84"/>
      <c r="L39" s="40" t="s">
        <v>52</v>
      </c>
      <c r="M39" s="44">
        <v>7</v>
      </c>
      <c r="N39" s="43">
        <v>0</v>
      </c>
      <c r="O39" s="43">
        <v>0</v>
      </c>
      <c r="P39" s="43">
        <v>2</v>
      </c>
      <c r="Q39" s="43">
        <v>4</v>
      </c>
      <c r="R39" s="43">
        <v>5</v>
      </c>
      <c r="S39" s="43">
        <v>0</v>
      </c>
      <c r="T39" s="43">
        <v>0</v>
      </c>
      <c r="U39" s="43">
        <v>0</v>
      </c>
      <c r="V39" s="43">
        <v>0</v>
      </c>
      <c r="W39" s="43">
        <v>2</v>
      </c>
      <c r="X39" s="43">
        <v>7</v>
      </c>
      <c r="Y39" s="43">
        <v>4</v>
      </c>
      <c r="Z39" s="43">
        <v>0</v>
      </c>
      <c r="AA39" s="43">
        <v>0</v>
      </c>
      <c r="AB39" s="43">
        <v>0</v>
      </c>
      <c r="AC39" s="43">
        <v>2</v>
      </c>
      <c r="AD39" s="43">
        <v>0</v>
      </c>
      <c r="AE39" s="43">
        <v>0</v>
      </c>
      <c r="AF39" s="43">
        <v>0</v>
      </c>
      <c r="AG39" s="43">
        <v>0</v>
      </c>
      <c r="AH39" s="39">
        <f t="shared" si="2"/>
        <v>33</v>
      </c>
    </row>
    <row r="40" spans="2:34" ht="12.75">
      <c r="B40" s="2"/>
      <c r="C40" s="82" t="s">
        <v>27</v>
      </c>
      <c r="D40" s="83"/>
      <c r="E40" s="83"/>
      <c r="F40" s="83"/>
      <c r="G40" s="83"/>
      <c r="H40" s="83"/>
      <c r="I40" s="83"/>
      <c r="J40" s="83"/>
      <c r="K40" s="84"/>
      <c r="L40" s="40" t="s">
        <v>53</v>
      </c>
      <c r="M40" s="44">
        <v>94</v>
      </c>
      <c r="N40" s="43">
        <v>54</v>
      </c>
      <c r="O40" s="43">
        <v>13</v>
      </c>
      <c r="P40" s="43">
        <v>7</v>
      </c>
      <c r="Q40" s="43">
        <v>76</v>
      </c>
      <c r="R40" s="43">
        <v>186</v>
      </c>
      <c r="S40" s="43">
        <v>7</v>
      </c>
      <c r="T40" s="43">
        <v>33</v>
      </c>
      <c r="U40" s="43">
        <v>21</v>
      </c>
      <c r="V40" s="43">
        <v>35</v>
      </c>
      <c r="W40" s="43">
        <v>48</v>
      </c>
      <c r="X40" s="43">
        <v>31</v>
      </c>
      <c r="Y40" s="43">
        <v>147</v>
      </c>
      <c r="Z40" s="43">
        <v>3</v>
      </c>
      <c r="AA40" s="43">
        <v>42</v>
      </c>
      <c r="AB40" s="43">
        <v>35</v>
      </c>
      <c r="AC40" s="43">
        <v>1</v>
      </c>
      <c r="AD40" s="43">
        <v>4</v>
      </c>
      <c r="AE40" s="43">
        <v>54</v>
      </c>
      <c r="AF40" s="43">
        <v>85</v>
      </c>
      <c r="AG40" s="43">
        <v>2</v>
      </c>
      <c r="AH40" s="39">
        <f t="shared" si="2"/>
        <v>978</v>
      </c>
    </row>
    <row r="41" spans="2:34" ht="12.75">
      <c r="B41" s="2"/>
      <c r="C41" s="82" t="s">
        <v>28</v>
      </c>
      <c r="D41" s="83"/>
      <c r="E41" s="83"/>
      <c r="F41" s="83"/>
      <c r="G41" s="83"/>
      <c r="H41" s="83"/>
      <c r="I41" s="83"/>
      <c r="J41" s="83"/>
      <c r="K41" s="84"/>
      <c r="L41" s="40" t="s">
        <v>54</v>
      </c>
      <c r="M41" s="41">
        <v>533</v>
      </c>
      <c r="N41" s="42">
        <v>10</v>
      </c>
      <c r="O41" s="43">
        <v>69</v>
      </c>
      <c r="P41" s="43">
        <v>361</v>
      </c>
      <c r="Q41" s="42">
        <v>13</v>
      </c>
      <c r="R41" s="43">
        <v>606</v>
      </c>
      <c r="S41" s="43">
        <v>3</v>
      </c>
      <c r="T41" s="43">
        <v>6</v>
      </c>
      <c r="U41" s="43">
        <v>3</v>
      </c>
      <c r="V41" s="43">
        <v>7</v>
      </c>
      <c r="W41" s="43">
        <v>8</v>
      </c>
      <c r="X41" s="43">
        <v>203</v>
      </c>
      <c r="Y41" s="43">
        <v>23</v>
      </c>
      <c r="Z41" s="43">
        <v>43</v>
      </c>
      <c r="AA41" s="43">
        <v>316</v>
      </c>
      <c r="AB41" s="43">
        <v>370</v>
      </c>
      <c r="AC41" s="43">
        <v>0</v>
      </c>
      <c r="AD41" s="43">
        <v>10</v>
      </c>
      <c r="AE41" s="43">
        <v>56</v>
      </c>
      <c r="AF41" s="43">
        <v>83</v>
      </c>
      <c r="AG41" s="43">
        <v>6</v>
      </c>
      <c r="AH41" s="39">
        <f t="shared" si="2"/>
        <v>2729</v>
      </c>
    </row>
    <row r="42" spans="2:34" ht="12.75">
      <c r="B42" s="2"/>
      <c r="C42" s="82" t="s">
        <v>29</v>
      </c>
      <c r="D42" s="83"/>
      <c r="E42" s="83"/>
      <c r="F42" s="83"/>
      <c r="G42" s="83"/>
      <c r="H42" s="83"/>
      <c r="I42" s="83"/>
      <c r="J42" s="83"/>
      <c r="K42" s="84"/>
      <c r="L42" s="40" t="s">
        <v>55</v>
      </c>
      <c r="M42" s="41">
        <v>2172</v>
      </c>
      <c r="N42" s="43">
        <v>191</v>
      </c>
      <c r="O42" s="43">
        <v>106</v>
      </c>
      <c r="P42" s="43">
        <v>89</v>
      </c>
      <c r="Q42" s="43">
        <v>113</v>
      </c>
      <c r="R42" s="43">
        <v>177</v>
      </c>
      <c r="S42" s="43">
        <v>8</v>
      </c>
      <c r="T42" s="43">
        <v>33</v>
      </c>
      <c r="U42" s="43">
        <v>21</v>
      </c>
      <c r="V42" s="43">
        <v>17</v>
      </c>
      <c r="W42" s="43">
        <v>14</v>
      </c>
      <c r="X42" s="43">
        <v>363</v>
      </c>
      <c r="Y42" s="43">
        <v>93</v>
      </c>
      <c r="Z42" s="43">
        <v>193</v>
      </c>
      <c r="AA42" s="43">
        <v>40</v>
      </c>
      <c r="AB42" s="43">
        <v>41</v>
      </c>
      <c r="AC42" s="43">
        <v>6</v>
      </c>
      <c r="AD42" s="43">
        <v>12</v>
      </c>
      <c r="AE42" s="43">
        <v>90</v>
      </c>
      <c r="AF42" s="43">
        <v>144</v>
      </c>
      <c r="AG42" s="43">
        <v>329</v>
      </c>
      <c r="AH42" s="39">
        <f t="shared" si="2"/>
        <v>4252</v>
      </c>
    </row>
    <row r="43" spans="2:34" ht="12.75">
      <c r="B43" s="2"/>
      <c r="C43" s="82" t="s">
        <v>30</v>
      </c>
      <c r="D43" s="83"/>
      <c r="E43" s="83"/>
      <c r="F43" s="83"/>
      <c r="G43" s="83"/>
      <c r="H43" s="83"/>
      <c r="I43" s="83"/>
      <c r="J43" s="83"/>
      <c r="K43" s="84"/>
      <c r="L43" s="40" t="s">
        <v>56</v>
      </c>
      <c r="M43" s="41">
        <v>2691</v>
      </c>
      <c r="N43" s="42">
        <v>515</v>
      </c>
      <c r="O43" s="42">
        <v>311</v>
      </c>
      <c r="P43" s="42">
        <v>582</v>
      </c>
      <c r="Q43" s="42">
        <v>270</v>
      </c>
      <c r="R43" s="42">
        <v>2756</v>
      </c>
      <c r="S43" s="42">
        <v>174</v>
      </c>
      <c r="T43" s="43">
        <v>315</v>
      </c>
      <c r="U43" s="43">
        <v>538</v>
      </c>
      <c r="V43" s="43">
        <v>550</v>
      </c>
      <c r="W43" s="42">
        <v>129</v>
      </c>
      <c r="X43" s="42">
        <v>1665</v>
      </c>
      <c r="Y43" s="43">
        <v>275</v>
      </c>
      <c r="Z43" s="42">
        <v>271</v>
      </c>
      <c r="AA43" s="42">
        <v>1229</v>
      </c>
      <c r="AB43" s="42">
        <v>518</v>
      </c>
      <c r="AC43" s="42">
        <v>178</v>
      </c>
      <c r="AD43" s="42">
        <v>396</v>
      </c>
      <c r="AE43" s="42">
        <v>474</v>
      </c>
      <c r="AF43" s="42">
        <v>5807</v>
      </c>
      <c r="AG43" s="42">
        <v>532</v>
      </c>
      <c r="AH43" s="39">
        <f t="shared" si="2"/>
        <v>20176</v>
      </c>
    </row>
    <row r="44" spans="2:34" ht="12.75">
      <c r="B44" s="2"/>
      <c r="C44" s="82" t="s">
        <v>31</v>
      </c>
      <c r="D44" s="83"/>
      <c r="E44" s="83"/>
      <c r="F44" s="83"/>
      <c r="G44" s="83"/>
      <c r="H44" s="83"/>
      <c r="I44" s="83"/>
      <c r="J44" s="83"/>
      <c r="K44" s="84"/>
      <c r="L44" s="40" t="s">
        <v>57</v>
      </c>
      <c r="M44" s="41">
        <v>2944</v>
      </c>
      <c r="N44" s="42">
        <v>1499</v>
      </c>
      <c r="O44" s="42">
        <v>625</v>
      </c>
      <c r="P44" s="43">
        <v>2488</v>
      </c>
      <c r="Q44" s="43">
        <v>2759</v>
      </c>
      <c r="R44" s="42">
        <v>8701</v>
      </c>
      <c r="S44" s="43">
        <v>317</v>
      </c>
      <c r="T44" s="43">
        <v>2130</v>
      </c>
      <c r="U44" s="43">
        <v>2295</v>
      </c>
      <c r="V44" s="42">
        <v>1927</v>
      </c>
      <c r="W44" s="42">
        <v>1713</v>
      </c>
      <c r="X44" s="42">
        <v>5972</v>
      </c>
      <c r="Y44" s="42">
        <v>3588</v>
      </c>
      <c r="Z44" s="42">
        <v>2712</v>
      </c>
      <c r="AA44" s="43">
        <v>4131</v>
      </c>
      <c r="AB44" s="43">
        <v>3281</v>
      </c>
      <c r="AC44" s="43">
        <v>974</v>
      </c>
      <c r="AD44" s="43">
        <v>1229</v>
      </c>
      <c r="AE44" s="43">
        <v>3253</v>
      </c>
      <c r="AF44" s="43">
        <v>3317</v>
      </c>
      <c r="AG44" s="43">
        <v>517</v>
      </c>
      <c r="AH44" s="39">
        <f t="shared" si="2"/>
        <v>56372</v>
      </c>
    </row>
    <row r="45" spans="2:34" ht="12.75">
      <c r="B45" s="2"/>
      <c r="C45" s="82" t="s">
        <v>32</v>
      </c>
      <c r="D45" s="83"/>
      <c r="E45" s="83"/>
      <c r="F45" s="83"/>
      <c r="G45" s="83"/>
      <c r="H45" s="83"/>
      <c r="I45" s="83"/>
      <c r="J45" s="83"/>
      <c r="K45" s="84"/>
      <c r="L45" s="40" t="s">
        <v>58</v>
      </c>
      <c r="M45" s="41">
        <v>2338</v>
      </c>
      <c r="N45" s="43">
        <v>846</v>
      </c>
      <c r="O45" s="43">
        <v>246</v>
      </c>
      <c r="P45" s="43">
        <v>649</v>
      </c>
      <c r="Q45" s="43">
        <v>2127</v>
      </c>
      <c r="R45" s="43">
        <v>2884</v>
      </c>
      <c r="S45" s="43">
        <v>231</v>
      </c>
      <c r="T45" s="43">
        <v>206</v>
      </c>
      <c r="U45" s="43">
        <v>607</v>
      </c>
      <c r="V45" s="43">
        <v>965</v>
      </c>
      <c r="W45" s="43">
        <v>761</v>
      </c>
      <c r="X45" s="43">
        <v>735</v>
      </c>
      <c r="Y45" s="43">
        <v>4928</v>
      </c>
      <c r="Z45" s="43">
        <v>359</v>
      </c>
      <c r="AA45" s="43">
        <v>1644</v>
      </c>
      <c r="AB45" s="43">
        <v>1533</v>
      </c>
      <c r="AC45" s="43">
        <v>223</v>
      </c>
      <c r="AD45" s="43">
        <v>97</v>
      </c>
      <c r="AE45" s="43">
        <v>612</v>
      </c>
      <c r="AF45" s="43">
        <v>706</v>
      </c>
      <c r="AG45" s="43">
        <v>41</v>
      </c>
      <c r="AH45" s="39">
        <f t="shared" si="2"/>
        <v>22738</v>
      </c>
    </row>
    <row r="46" spans="2:34" ht="12.75">
      <c r="B46" s="2"/>
      <c r="C46" s="82" t="s">
        <v>33</v>
      </c>
      <c r="D46" s="83"/>
      <c r="E46" s="83"/>
      <c r="F46" s="83"/>
      <c r="G46" s="83"/>
      <c r="H46" s="83"/>
      <c r="I46" s="83"/>
      <c r="J46" s="83"/>
      <c r="K46" s="84"/>
      <c r="L46" s="40" t="s">
        <v>59</v>
      </c>
      <c r="M46" s="47">
        <v>1042</v>
      </c>
      <c r="N46" s="43">
        <v>235</v>
      </c>
      <c r="O46" s="43">
        <v>146</v>
      </c>
      <c r="P46" s="43">
        <v>8</v>
      </c>
      <c r="Q46" s="43">
        <v>52</v>
      </c>
      <c r="R46" s="43">
        <v>1184</v>
      </c>
      <c r="S46" s="43">
        <v>30</v>
      </c>
      <c r="T46" s="43">
        <v>41</v>
      </c>
      <c r="U46" s="43">
        <v>95</v>
      </c>
      <c r="V46" s="43">
        <v>637</v>
      </c>
      <c r="W46" s="43">
        <v>851</v>
      </c>
      <c r="X46" s="43">
        <v>237</v>
      </c>
      <c r="Y46" s="43">
        <v>497</v>
      </c>
      <c r="Z46" s="43">
        <v>25</v>
      </c>
      <c r="AA46" s="43">
        <v>119</v>
      </c>
      <c r="AB46" s="43">
        <v>159</v>
      </c>
      <c r="AC46" s="43">
        <v>101</v>
      </c>
      <c r="AD46" s="43">
        <v>13</v>
      </c>
      <c r="AE46" s="43">
        <v>9</v>
      </c>
      <c r="AF46" s="43">
        <v>48</v>
      </c>
      <c r="AG46" s="43">
        <v>5</v>
      </c>
      <c r="AH46" s="39">
        <f t="shared" si="2"/>
        <v>5534</v>
      </c>
    </row>
    <row r="47" spans="2:34" ht="22.5" customHeight="1">
      <c r="B47" s="2"/>
      <c r="C47" s="79" t="s">
        <v>64</v>
      </c>
      <c r="D47" s="80"/>
      <c r="E47" s="80"/>
      <c r="F47" s="80"/>
      <c r="G47" s="80"/>
      <c r="H47" s="80"/>
      <c r="I47" s="80"/>
      <c r="J47" s="80"/>
      <c r="K47" s="81"/>
      <c r="L47" s="40" t="s">
        <v>60</v>
      </c>
      <c r="M47" s="48">
        <f>SUM((M27+M28+M29+M30)/M23)*100</f>
        <v>29.129692832764505</v>
      </c>
      <c r="N47" s="48">
        <f aca="true" t="shared" si="3" ref="N47:AH47">SUM((N27+N28+N29+N30)/N23)*100</f>
        <v>34.192961165048544</v>
      </c>
      <c r="O47" s="48">
        <f t="shared" si="3"/>
        <v>20.55888223552894</v>
      </c>
      <c r="P47" s="48">
        <f t="shared" si="3"/>
        <v>36.65310031122815</v>
      </c>
      <c r="Q47" s="48">
        <f t="shared" si="3"/>
        <v>22.797150356205474</v>
      </c>
      <c r="R47" s="48">
        <f t="shared" si="3"/>
        <v>8.560215844984057</v>
      </c>
      <c r="S47" s="48">
        <f t="shared" si="3"/>
        <v>11.533420707732635</v>
      </c>
      <c r="T47" s="48">
        <f t="shared" si="3"/>
        <v>7.250091541559868</v>
      </c>
      <c r="U47" s="48">
        <f t="shared" si="3"/>
        <v>42.39955043551559</v>
      </c>
      <c r="V47" s="48">
        <f t="shared" si="3"/>
        <v>22.422617596880333</v>
      </c>
      <c r="W47" s="48">
        <f t="shared" si="3"/>
        <v>8.486766398158803</v>
      </c>
      <c r="X47" s="48">
        <f t="shared" si="3"/>
        <v>28.174386920980925</v>
      </c>
      <c r="Y47" s="48">
        <f t="shared" si="3"/>
        <v>8.847299021692896</v>
      </c>
      <c r="Z47" s="48">
        <f t="shared" si="3"/>
        <v>27.50485706355815</v>
      </c>
      <c r="AA47" s="48">
        <f t="shared" si="3"/>
        <v>45.26006150554887</v>
      </c>
      <c r="AB47" s="48">
        <f t="shared" si="3"/>
        <v>22.09420535411725</v>
      </c>
      <c r="AC47" s="48">
        <f t="shared" si="3"/>
        <v>18.15114709851552</v>
      </c>
      <c r="AD47" s="48">
        <f t="shared" si="3"/>
        <v>48.66249288560046</v>
      </c>
      <c r="AE47" s="48">
        <f t="shared" si="3"/>
        <v>50.33377837116155</v>
      </c>
      <c r="AF47" s="48">
        <f t="shared" si="3"/>
        <v>81.43493320138545</v>
      </c>
      <c r="AG47" s="48">
        <f t="shared" si="3"/>
        <v>16.853146853146853</v>
      </c>
      <c r="AH47" s="48">
        <f t="shared" si="3"/>
        <v>29.4773749787569</v>
      </c>
    </row>
    <row r="48" spans="2:34" ht="21.75" customHeight="1">
      <c r="B48" s="2"/>
      <c r="C48" s="79" t="s">
        <v>78</v>
      </c>
      <c r="D48" s="80"/>
      <c r="E48" s="80"/>
      <c r="F48" s="80"/>
      <c r="G48" s="80"/>
      <c r="H48" s="80"/>
      <c r="I48" s="80"/>
      <c r="J48" s="80"/>
      <c r="K48" s="81"/>
      <c r="L48" s="49" t="s">
        <v>61</v>
      </c>
      <c r="M48" s="48">
        <f>(M32/M23)*100</f>
        <v>21.22866894197952</v>
      </c>
      <c r="N48" s="48">
        <f aca="true" t="shared" si="4" ref="N48:AH48">(N32/N23)*100</f>
        <v>39.19902912621359</v>
      </c>
      <c r="O48" s="48">
        <f t="shared" si="4"/>
        <v>39.4544244843646</v>
      </c>
      <c r="P48" s="48">
        <f t="shared" si="4"/>
        <v>56.47593966961934</v>
      </c>
      <c r="Q48" s="48">
        <f t="shared" si="4"/>
        <v>7.499062617172854</v>
      </c>
      <c r="R48" s="48">
        <f t="shared" si="4"/>
        <v>10.963944076526857</v>
      </c>
      <c r="S48" s="48">
        <f t="shared" si="4"/>
        <v>19.26605504587156</v>
      </c>
      <c r="T48" s="48">
        <f t="shared" si="4"/>
        <v>53.82643720248993</v>
      </c>
      <c r="U48" s="48">
        <f t="shared" si="4"/>
        <v>62.37707221129531</v>
      </c>
      <c r="V48" s="48">
        <f t="shared" si="4"/>
        <v>17.40190104801365</v>
      </c>
      <c r="W48" s="48">
        <f t="shared" si="4"/>
        <v>13.751438434982738</v>
      </c>
      <c r="X48" s="48">
        <f t="shared" si="4"/>
        <v>53.80926430517711</v>
      </c>
      <c r="Y48" s="48">
        <f t="shared" si="4"/>
        <v>5.295618885580604</v>
      </c>
      <c r="Z48" s="48">
        <f t="shared" si="4"/>
        <v>74.35470441298918</v>
      </c>
      <c r="AA48" s="48">
        <f t="shared" si="4"/>
        <v>23.799973258457012</v>
      </c>
      <c r="AB48" s="48">
        <f t="shared" si="4"/>
        <v>30.76923076923077</v>
      </c>
      <c r="AC48" s="48">
        <f t="shared" si="4"/>
        <v>54.79082321187584</v>
      </c>
      <c r="AD48" s="48">
        <f t="shared" si="4"/>
        <v>63.062037564029595</v>
      </c>
      <c r="AE48" s="48">
        <f t="shared" si="4"/>
        <v>24.03204272363151</v>
      </c>
      <c r="AF48" s="48">
        <f t="shared" si="4"/>
        <v>19.327065809005443</v>
      </c>
      <c r="AG48" s="48">
        <f t="shared" si="4"/>
        <v>29.44055944055944</v>
      </c>
      <c r="AH48" s="48">
        <f t="shared" si="4"/>
        <v>27.757354585379378</v>
      </c>
    </row>
    <row r="49" spans="2:34" s="16" customFormat="1" ht="21.75" customHeight="1">
      <c r="B49" s="15"/>
      <c r="C49" s="79" t="s">
        <v>79</v>
      </c>
      <c r="D49" s="80"/>
      <c r="E49" s="80"/>
      <c r="F49" s="80"/>
      <c r="G49" s="80"/>
      <c r="H49" s="80"/>
      <c r="I49" s="80"/>
      <c r="J49" s="80"/>
      <c r="K49" s="81"/>
      <c r="L49" s="40" t="s">
        <v>62</v>
      </c>
      <c r="M49" s="48">
        <f>SUM((M41+M42)/M23)*100</f>
        <v>23.080204778156997</v>
      </c>
      <c r="N49" s="48">
        <f aca="true" t="shared" si="5" ref="N49:AH49">SUM((N41+N42)/N23)*100</f>
        <v>6.098300970873787</v>
      </c>
      <c r="O49" s="48">
        <f t="shared" si="5"/>
        <v>11.64337990685296</v>
      </c>
      <c r="P49" s="48">
        <f t="shared" si="5"/>
        <v>10.773282259995213</v>
      </c>
      <c r="Q49" s="48">
        <f t="shared" si="5"/>
        <v>2.3622047244094486</v>
      </c>
      <c r="R49" s="48">
        <f t="shared" si="5"/>
        <v>4.801324503311259</v>
      </c>
      <c r="S49" s="48">
        <f t="shared" si="5"/>
        <v>1.4416775884665793</v>
      </c>
      <c r="T49" s="48">
        <f t="shared" si="5"/>
        <v>1.4280483339436105</v>
      </c>
      <c r="U49" s="48">
        <f t="shared" si="5"/>
        <v>0.674346726608598</v>
      </c>
      <c r="V49" s="48">
        <f t="shared" si="5"/>
        <v>0.5849378503534</v>
      </c>
      <c r="W49" s="48">
        <f t="shared" si="5"/>
        <v>0.6329113924050633</v>
      </c>
      <c r="X49" s="48">
        <f t="shared" si="5"/>
        <v>6.168937329700273</v>
      </c>
      <c r="Y49" s="48">
        <f t="shared" si="5"/>
        <v>1.233517652062952</v>
      </c>
      <c r="Z49" s="48">
        <f t="shared" si="5"/>
        <v>6.550097141271164</v>
      </c>
      <c r="AA49" s="48">
        <f t="shared" si="5"/>
        <v>4.759994651691402</v>
      </c>
      <c r="AB49" s="48">
        <f t="shared" si="5"/>
        <v>6.963741104710268</v>
      </c>
      <c r="AC49" s="48">
        <f t="shared" si="5"/>
        <v>0.4048582995951417</v>
      </c>
      <c r="AD49" s="48">
        <f t="shared" si="5"/>
        <v>1.2521343198634036</v>
      </c>
      <c r="AE49" s="48">
        <f t="shared" si="5"/>
        <v>3.2487761459724074</v>
      </c>
      <c r="AF49" s="48">
        <f t="shared" si="5"/>
        <v>2.2464126669965365</v>
      </c>
      <c r="AG49" s="48">
        <f t="shared" si="5"/>
        <v>23.426573426573427</v>
      </c>
      <c r="AH49" s="48">
        <f t="shared" si="5"/>
        <v>6.244130195615424</v>
      </c>
    </row>
    <row r="50" spans="2:13" s="34" customFormat="1" ht="11.25">
      <c r="B50" s="35"/>
      <c r="C50" s="36" t="s">
        <v>70</v>
      </c>
      <c r="M50" s="34" t="s">
        <v>73</v>
      </c>
    </row>
    <row r="51" spans="2:13" s="34" customFormat="1" ht="11.25">
      <c r="B51" s="35"/>
      <c r="C51" s="36" t="s">
        <v>71</v>
      </c>
      <c r="M51" s="34" t="s">
        <v>74</v>
      </c>
    </row>
    <row r="52" spans="2:13" s="34" customFormat="1" ht="11.25">
      <c r="B52" s="35"/>
      <c r="C52" s="36" t="s">
        <v>72</v>
      </c>
      <c r="M52" s="34" t="s">
        <v>75</v>
      </c>
    </row>
    <row r="53" spans="2:12" ht="12.75">
      <c r="B53" s="2"/>
      <c r="C53" s="30"/>
      <c r="D53" s="30"/>
      <c r="E53" s="30"/>
      <c r="F53" s="30"/>
      <c r="G53" s="30"/>
      <c r="H53" s="30"/>
      <c r="I53" s="30"/>
      <c r="J53" s="30"/>
      <c r="K53" s="30"/>
      <c r="L53" s="30"/>
    </row>
    <row r="54" ht="12.75">
      <c r="B54" s="2"/>
    </row>
    <row r="55" ht="12.75">
      <c r="B55" s="2"/>
    </row>
    <row r="56" ht="12.75">
      <c r="B56" s="2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 customHeight="1">
      <c r="B65" s="7"/>
    </row>
    <row r="66" ht="12.75" customHeight="1">
      <c r="B66" s="7"/>
    </row>
    <row r="67" ht="12.75" customHeight="1">
      <c r="B67" s="7"/>
    </row>
    <row r="68" ht="12.75" customHeight="1">
      <c r="B68" s="7"/>
    </row>
    <row r="69" ht="12.75">
      <c r="B69" s="7"/>
    </row>
    <row r="70" ht="12.75">
      <c r="B70" s="7"/>
    </row>
    <row r="71" ht="12.75">
      <c r="B71" s="7"/>
    </row>
    <row r="72" ht="12.75">
      <c r="B72" s="7"/>
    </row>
    <row r="73" ht="12.75">
      <c r="B73" s="7"/>
    </row>
    <row r="74" ht="12.75">
      <c r="B74" s="7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ht="12.75">
      <c r="B88" s="7"/>
    </row>
    <row r="89" ht="12.75">
      <c r="B89" s="7"/>
    </row>
    <row r="90" ht="12.75">
      <c r="B90" s="7"/>
    </row>
    <row r="91" ht="12.75">
      <c r="B91" s="7"/>
    </row>
    <row r="92" ht="12.75">
      <c r="B92" s="7"/>
    </row>
    <row r="93" ht="12.75">
      <c r="B93" s="7"/>
    </row>
    <row r="94" ht="12.75">
      <c r="B94" s="7"/>
    </row>
    <row r="95" ht="12.75">
      <c r="B95" s="7"/>
    </row>
    <row r="96" ht="12.75">
      <c r="B96" s="7"/>
    </row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  <row r="106" ht="12.75">
      <c r="B106" s="7"/>
    </row>
    <row r="107" ht="12.75">
      <c r="B107" s="7"/>
    </row>
    <row r="108" ht="12.75">
      <c r="B108" s="7"/>
    </row>
    <row r="109" ht="12.75">
      <c r="B109" s="7"/>
    </row>
    <row r="110" ht="12.75">
      <c r="B110" s="7"/>
    </row>
    <row r="111" ht="12.75">
      <c r="B111" s="7"/>
    </row>
    <row r="112" ht="12.75">
      <c r="B112" s="7"/>
    </row>
    <row r="113" ht="12.75">
      <c r="B113" s="7"/>
    </row>
    <row r="114" ht="12.75">
      <c r="B114" s="7"/>
    </row>
    <row r="115" ht="12.75">
      <c r="B115" s="7"/>
    </row>
    <row r="116" ht="12.75">
      <c r="B116" s="7"/>
    </row>
    <row r="117" ht="12.75">
      <c r="B117" s="7"/>
    </row>
    <row r="118" ht="12.75">
      <c r="B118" s="7"/>
    </row>
    <row r="119" ht="12.75">
      <c r="B119" s="7"/>
    </row>
    <row r="120" ht="12.75">
      <c r="B120" s="7"/>
    </row>
    <row r="121" ht="12.75">
      <c r="B121" s="7"/>
    </row>
    <row r="122" ht="12.75">
      <c r="B122" s="7"/>
    </row>
    <row r="123" ht="12.75">
      <c r="B123" s="7"/>
    </row>
    <row r="124" ht="12.75">
      <c r="B124" s="7"/>
    </row>
    <row r="125" ht="12.75">
      <c r="B125" s="7"/>
    </row>
    <row r="126" ht="12.75">
      <c r="B126" s="7"/>
    </row>
    <row r="127" ht="12.75">
      <c r="B127" s="7"/>
    </row>
    <row r="128" ht="12.75">
      <c r="B128" s="7"/>
    </row>
    <row r="129" ht="12.75">
      <c r="B129" s="7"/>
    </row>
    <row r="130" ht="12.75">
      <c r="B130" s="7"/>
    </row>
    <row r="131" ht="12.75">
      <c r="B131" s="7"/>
    </row>
    <row r="132" ht="12.75">
      <c r="B132" s="7"/>
    </row>
    <row r="133" ht="12.75">
      <c r="B133" s="7"/>
    </row>
    <row r="134" ht="12.75">
      <c r="B134" s="7"/>
    </row>
    <row r="135" ht="12.75">
      <c r="B135" s="7"/>
    </row>
    <row r="136" ht="12.75">
      <c r="B136" s="7"/>
    </row>
    <row r="137" ht="12.75">
      <c r="B137" s="7"/>
    </row>
    <row r="138" ht="12.75">
      <c r="B138" s="7"/>
    </row>
    <row r="139" ht="12.75">
      <c r="B139" s="7"/>
    </row>
    <row r="140" ht="12.75">
      <c r="B140" s="7"/>
    </row>
    <row r="141" ht="12.75">
      <c r="B141" s="7"/>
    </row>
    <row r="142" ht="12.75">
      <c r="B142" s="7"/>
    </row>
    <row r="143" ht="12.75">
      <c r="B143" s="7"/>
    </row>
    <row r="144" ht="12.75">
      <c r="B144" s="7"/>
    </row>
    <row r="145" ht="12.75">
      <c r="B145" s="7"/>
    </row>
    <row r="146" ht="12.75">
      <c r="B146" s="7"/>
    </row>
    <row r="147" ht="12.75">
      <c r="B147" s="7"/>
    </row>
    <row r="148" ht="12.75">
      <c r="B148" s="7"/>
    </row>
  </sheetData>
  <mergeCells count="57">
    <mergeCell ref="AF19:AF20"/>
    <mergeCell ref="AG19:AG20"/>
    <mergeCell ref="AB19:AB20"/>
    <mergeCell ref="AC19:AC20"/>
    <mergeCell ref="AD19:AD20"/>
    <mergeCell ref="AE19:AE20"/>
    <mergeCell ref="X19:X20"/>
    <mergeCell ref="Y19:Y20"/>
    <mergeCell ref="Z19:Z20"/>
    <mergeCell ref="AA19:AA20"/>
    <mergeCell ref="C47:K47"/>
    <mergeCell ref="C48:K48"/>
    <mergeCell ref="C43:K43"/>
    <mergeCell ref="C44:K44"/>
    <mergeCell ref="C45:K45"/>
    <mergeCell ref="C46:K46"/>
    <mergeCell ref="C39:K39"/>
    <mergeCell ref="C40:K40"/>
    <mergeCell ref="C41:K41"/>
    <mergeCell ref="C42:K42"/>
    <mergeCell ref="C36:K36"/>
    <mergeCell ref="C37:K37"/>
    <mergeCell ref="C35:K35"/>
    <mergeCell ref="C38:K38"/>
    <mergeCell ref="C31:K31"/>
    <mergeCell ref="C32:K32"/>
    <mergeCell ref="C33:K33"/>
    <mergeCell ref="C34:K34"/>
    <mergeCell ref="R19:R20"/>
    <mergeCell ref="C23:K23"/>
    <mergeCell ref="C49:K49"/>
    <mergeCell ref="C24:K24"/>
    <mergeCell ref="C25:K25"/>
    <mergeCell ref="C26:K26"/>
    <mergeCell ref="C27:K27"/>
    <mergeCell ref="C28:K28"/>
    <mergeCell ref="C29:K29"/>
    <mergeCell ref="C30:K30"/>
    <mergeCell ref="B1:R1"/>
    <mergeCell ref="B2:R2"/>
    <mergeCell ref="B3:R3"/>
    <mergeCell ref="B4:R4"/>
    <mergeCell ref="B6:F6"/>
    <mergeCell ref="G6:I6"/>
    <mergeCell ref="K6:L6"/>
    <mergeCell ref="N19:N20"/>
    <mergeCell ref="M19:M20"/>
    <mergeCell ref="W19:W20"/>
    <mergeCell ref="AH19:AH20"/>
    <mergeCell ref="C21:K21"/>
    <mergeCell ref="S19:S20"/>
    <mergeCell ref="T19:T20"/>
    <mergeCell ref="U19:U20"/>
    <mergeCell ref="V19:V20"/>
    <mergeCell ref="O19:O20"/>
    <mergeCell ref="P19:P20"/>
    <mergeCell ref="Q19:Q20"/>
  </mergeCells>
  <printOptions/>
  <pageMargins left="0.55" right="0.3" top="0.984251968503937" bottom="0.984251968503937" header="0" footer="0"/>
  <pageSetup horizontalDpi="600" verticalDpi="600" orientation="landscape" paperSize="5" scale="45" r:id="rId10"/>
  <legacyDrawing r:id="rId9"/>
  <oleObjects>
    <oleObject progId="" shapeId="690035" r:id="rId1"/>
    <oleObject progId="" shapeId="690036" r:id="rId2"/>
    <oleObject progId="" shapeId="690037" r:id="rId3"/>
    <oleObject progId="" shapeId="690039" r:id="rId4"/>
    <oleObject progId="" shapeId="690040" r:id="rId5"/>
    <oleObject progId="" shapeId="690041" r:id="rId6"/>
    <oleObject progId="" shapeId="690042" r:id="rId7"/>
    <oleObject progId="" shapeId="690043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Son</cp:lastModifiedBy>
  <cp:lastPrinted>2007-11-07T16:32:07Z</cp:lastPrinted>
  <dcterms:created xsi:type="dcterms:W3CDTF">2005-09-23T17:17:30Z</dcterms:created>
  <dcterms:modified xsi:type="dcterms:W3CDTF">2007-11-07T16:32:14Z</dcterms:modified>
  <cp:category/>
  <cp:version/>
  <cp:contentType/>
  <cp:contentStatus/>
</cp:coreProperties>
</file>