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360" activeTab="0"/>
  </bookViews>
  <sheets>
    <sheet name="10-14" sheetId="1" r:id="rId1"/>
  </sheets>
  <definedNames>
    <definedName name="_xlnm.Print_Area" localSheetId="0">'10-14'!$A$1:$AA$87</definedName>
    <definedName name="_xlnm.Print_Titles" localSheetId="0">'10-14'!$18:$19</definedName>
  </definedNames>
  <calcPr fullCalcOnLoad="1"/>
</workbook>
</file>

<file path=xl/sharedStrings.xml><?xml version="1.0" encoding="utf-8"?>
<sst xmlns="http://schemas.openxmlformats.org/spreadsheetml/2006/main" count="175" uniqueCount="175">
  <si>
    <t>Secretaría General de Planificación y Programación de la Presidencia -SEGEPLAN-</t>
  </si>
  <si>
    <t>Dirección de Políticas Regionales y Departamentales</t>
  </si>
  <si>
    <t>Sistema Nacional de Planificación Estratégica Territorial -SINPET-</t>
  </si>
  <si>
    <t>Sistema de Usuarios de Información Territorial -SINIT-</t>
  </si>
  <si>
    <t>Tabla Número</t>
  </si>
  <si>
    <t>Cobertura Geográfica</t>
  </si>
  <si>
    <t>Unidad de Medida</t>
  </si>
  <si>
    <t>Variable</t>
  </si>
  <si>
    <t>Ref. Codigo Campo</t>
  </si>
  <si>
    <t>Código Departamento y Municipio</t>
  </si>
  <si>
    <t xml:space="preserve">Número de personas </t>
  </si>
  <si>
    <t>10a Población de 3 a 14 años</t>
  </si>
  <si>
    <t>POB3A14</t>
  </si>
  <si>
    <t xml:space="preserve">10b Población de 5 a 6 años </t>
  </si>
  <si>
    <t>POB5A6</t>
  </si>
  <si>
    <t>10c Población de 3 a 14 años Hombre</t>
  </si>
  <si>
    <t>POB3A14H</t>
  </si>
  <si>
    <t>10d Población de 3 a 14 años Mujer</t>
  </si>
  <si>
    <t>POB3A14M</t>
  </si>
  <si>
    <t>10f Población de 3 a 14 años inscritos inicial preprimaria</t>
  </si>
  <si>
    <t>10g Población de 5 a 6 años inscritos inicial preprimaria</t>
  </si>
  <si>
    <t>10i Población de 3 a 14 años inscritos preprimaria Mujer</t>
  </si>
  <si>
    <t>10j Población de 3 a 14 años inscritos inicial preprimaria Urbano</t>
  </si>
  <si>
    <t>10l Tasa de Escolarización preprimaria</t>
  </si>
  <si>
    <t>P_PP</t>
  </si>
  <si>
    <t>10m Tasa de Escolarización preprimaria Hombre</t>
  </si>
  <si>
    <t>P_PP_H</t>
  </si>
  <si>
    <t>10o Tasa de Escolarización preprimaria Mujer</t>
  </si>
  <si>
    <t>P_PP_M</t>
  </si>
  <si>
    <t>10r Tasa de Neta de Cobertura Preprimaria</t>
  </si>
  <si>
    <t>COB_PP</t>
  </si>
  <si>
    <t>10s Población de 6 a 15 años</t>
  </si>
  <si>
    <t>POB6A15</t>
  </si>
  <si>
    <t>10t Población de 7 a 12 años</t>
  </si>
  <si>
    <t>POB7A12</t>
  </si>
  <si>
    <t>10u Población de 6 a 15 años Hombre</t>
  </si>
  <si>
    <t>10v Población de 6 a 15 años Mujer</t>
  </si>
  <si>
    <t>10y Población de 6 a 15 años inscritos inicial en Primaria</t>
  </si>
  <si>
    <t>10z Población de 7 a 12 años inscritos inicial en Primaria</t>
  </si>
  <si>
    <t>10aa Población 6 a 15 años inscritos inicial en Primaria Hombre</t>
  </si>
  <si>
    <t>10ab Población 6 a 15 años inscritos inicial en Primaria Mujer</t>
  </si>
  <si>
    <t>10ac Población 6 a 15 años inscritos inicial en Primaria Urbano</t>
  </si>
  <si>
    <t>10ad Población 6 a 15 años inscritos inicial en Primaria Rural</t>
  </si>
  <si>
    <t>10ae Tasa Escolarización de Primaria</t>
  </si>
  <si>
    <t>P_PR</t>
  </si>
  <si>
    <t>10af Tasa Escolarización de Primaria Hombre</t>
  </si>
  <si>
    <t>P_PR_H</t>
  </si>
  <si>
    <t>10ag Tasa Escolarización de Primaria Mujer</t>
  </si>
  <si>
    <t>P_PR_M</t>
  </si>
  <si>
    <t>COB_PR</t>
  </si>
  <si>
    <t>10ak Población de 12 a 21 años</t>
  </si>
  <si>
    <t>POB12A21</t>
  </si>
  <si>
    <t>10al Población de 13 a 15 años</t>
  </si>
  <si>
    <t>POB13A15</t>
  </si>
  <si>
    <t>10am Población de 12 a 21 años Hombre</t>
  </si>
  <si>
    <t>10an Población de 12 a 21 años Mujer</t>
  </si>
  <si>
    <t>10aq Población de 12 a 21 años inscrita inicial en Básicos</t>
  </si>
  <si>
    <t>10ar Población de 13 a 15 años inscrita inicial en Básicos</t>
  </si>
  <si>
    <t>10as Población de 12 a 21 años inscritos inicial Básicos Hombre</t>
  </si>
  <si>
    <t>10at Población de 12 a 21 años inscritos inicial Básicos Mujer</t>
  </si>
  <si>
    <t>10au Población de 12 a 21 años inscritos inicial Básicos Urbano</t>
  </si>
  <si>
    <t>10av Población de 12 a 21 años inscritos inicial Básicos Rural</t>
  </si>
  <si>
    <t>10aw Tasa de Escolarización nivel Básicos</t>
  </si>
  <si>
    <t>P_BA</t>
  </si>
  <si>
    <t>10ax Tasa de Escolarización Básicos Hombre</t>
  </si>
  <si>
    <t>P_BA_H</t>
  </si>
  <si>
    <t>10ay Tasa de Escolarización Básicos Mujer</t>
  </si>
  <si>
    <t>P_BA_M</t>
  </si>
  <si>
    <t>10bb Tasa de Neta de Cobertura Básicos</t>
  </si>
  <si>
    <t>COB_BA</t>
  </si>
  <si>
    <t>10bc Población de 15 a 21 años</t>
  </si>
  <si>
    <t>POB15A21</t>
  </si>
  <si>
    <t>10bd Población de 16 a 18 años</t>
  </si>
  <si>
    <t>POB16A18</t>
  </si>
  <si>
    <t>10be Población de 15 a 21 años Hombre</t>
  </si>
  <si>
    <t>10bf Población de 15 a 21 años Mujer</t>
  </si>
  <si>
    <t>10bi Población de 15 a 21 años inscrita inicial en Diversificado</t>
  </si>
  <si>
    <t>10bj Población de 16 a 18 años inscrita inicial en Diversificado</t>
  </si>
  <si>
    <t>10bk Población de 15 a 21 años inscrita inicial en Diversificado Hombre</t>
  </si>
  <si>
    <t>10bl Población de 15 a 21 años inscrita inicial en Diversificado Mujer</t>
  </si>
  <si>
    <t>10bm Población de 15 a 21 años inscrita inicial en Diversificado Urbano</t>
  </si>
  <si>
    <t>10bn Población de 15 a 21 años inscrita inicial en Diversificado Rural</t>
  </si>
  <si>
    <t>10bn Tasa de Escolarización Diversificado</t>
  </si>
  <si>
    <t>P_DV</t>
  </si>
  <si>
    <t>10bo Tasa de Escolarización Diversificado Hombre</t>
  </si>
  <si>
    <t>P_DV_H</t>
  </si>
  <si>
    <t>10bp Tasa de Escolarización Diversificado Mujer</t>
  </si>
  <si>
    <t>P_DV_M</t>
  </si>
  <si>
    <t>10bs Tasa de Neta de Cobertura Diversificado</t>
  </si>
  <si>
    <t>COB_DV</t>
  </si>
  <si>
    <t>10bt Total de Población Escolarizada hasta Diversificado</t>
  </si>
  <si>
    <t>T_POB_ESC</t>
  </si>
  <si>
    <t>10ca Población inscrita inicial Indígena en Preprimaria</t>
  </si>
  <si>
    <t>T_IND_PP</t>
  </si>
  <si>
    <t>10cb Población inscrita inicialIndígena en Primaria</t>
  </si>
  <si>
    <t>T_IND_PR</t>
  </si>
  <si>
    <t>10cc Población inscrita inicial Indígena en Básicos</t>
  </si>
  <si>
    <t>T_IND_BA</t>
  </si>
  <si>
    <t>10cd Población inscrita inicial Indígena en Diversificado</t>
  </si>
  <si>
    <t>T_IND_DV</t>
  </si>
  <si>
    <t>10ce Porcentaje de población escolarizada indígena en todos los grados</t>
  </si>
  <si>
    <t>P_ESC_IND</t>
  </si>
  <si>
    <t xml:space="preserve"> * Tasa de escolarización: población inscrita de X rango de edad en X nivel/ total de población total de X rango de edad</t>
  </si>
  <si>
    <t>Tasa neta de cobertura preprimaria: (población inscrita de 5 a 6 años / población total de 5 a 6 años) *100</t>
  </si>
  <si>
    <t>Tasa neta de cobertura primaria: ( población inscrita de 7 a 12 / población total de 7 a 12 años ) *100</t>
  </si>
  <si>
    <t>Tasa neta de cobertura basico: ( población inscrita de 13 a 15 años / población total de 13 a 15) *100</t>
  </si>
  <si>
    <t>Tasa neta de cobertura diversificado:  (población inscrita de 16 a 18 años / población total de 16 a 18 años) *100</t>
  </si>
  <si>
    <t>Población de 3 a 21 años por rangos de edad y nivel de escolaridad</t>
  </si>
  <si>
    <t>Inidcador</t>
  </si>
  <si>
    <t>Tasa de Escolaridad por Nivel</t>
  </si>
  <si>
    <t>Tasa de Cobertura Neta por Nivel</t>
  </si>
  <si>
    <t>Año de Datos</t>
  </si>
  <si>
    <t>Fuente de datos población</t>
  </si>
  <si>
    <t>Proyecciones del Instituto Nacional de Estadística para 2005</t>
  </si>
  <si>
    <t>Fuente de datos de educación</t>
  </si>
  <si>
    <t>Anuario Estadístico 2005, Ministerio de Educación</t>
  </si>
  <si>
    <t>T3A14PP</t>
  </si>
  <si>
    <t>T5A6PP</t>
  </si>
  <si>
    <t>T3A14PPH</t>
  </si>
  <si>
    <t>T3A14PPM</t>
  </si>
  <si>
    <t>T3A14PPUR</t>
  </si>
  <si>
    <t>T3A14PPRU</t>
  </si>
  <si>
    <t>POB6A15H</t>
  </si>
  <si>
    <t>POB6A15M</t>
  </si>
  <si>
    <t>T6A15PR</t>
  </si>
  <si>
    <t>T7A12PR</t>
  </si>
  <si>
    <t>T6A15PRH</t>
  </si>
  <si>
    <t>T6A15PRM</t>
  </si>
  <si>
    <t>T6A15PRUR</t>
  </si>
  <si>
    <t>T6A15PRRU</t>
  </si>
  <si>
    <t>POB12A21H</t>
  </si>
  <si>
    <t>POB12A21M</t>
  </si>
  <si>
    <t>T12A21BA</t>
  </si>
  <si>
    <t>T13A15BA</t>
  </si>
  <si>
    <t>T12A21BAH</t>
  </si>
  <si>
    <t>T12A21BAM</t>
  </si>
  <si>
    <t>T12A21BAUR</t>
  </si>
  <si>
    <t>T12A21BARU</t>
  </si>
  <si>
    <t>POB15A21H</t>
  </si>
  <si>
    <t>POB15A21M</t>
  </si>
  <si>
    <t>T15A21DV</t>
  </si>
  <si>
    <t>T16A18DV</t>
  </si>
  <si>
    <t>T15A21DVH</t>
  </si>
  <si>
    <t>T15A21DVM</t>
  </si>
  <si>
    <t>T15A21DVUR</t>
  </si>
  <si>
    <t>T15A21DVRU</t>
  </si>
  <si>
    <t>10h Población de 3 a 14 años inscritos inicial preprimaria Hombre</t>
  </si>
  <si>
    <t>10k Población de 3 a 14 años inscritos inicial preprimaria Rural</t>
  </si>
  <si>
    <t>10aj Tasa neta de Cobertura Primaria</t>
  </si>
  <si>
    <t xml:space="preserve">     </t>
  </si>
  <si>
    <t xml:space="preserve"> </t>
  </si>
  <si>
    <t>10 - 14</t>
  </si>
  <si>
    <t>Santa Cruz del Quiché</t>
  </si>
  <si>
    <t>Chiché</t>
  </si>
  <si>
    <t>Chinique</t>
  </si>
  <si>
    <t>Zacualpa</t>
  </si>
  <si>
    <t>Chajul</t>
  </si>
  <si>
    <t>Chichicastenango</t>
  </si>
  <si>
    <t>Patzité</t>
  </si>
  <si>
    <t>San Antonio Ilotenango</t>
  </si>
  <si>
    <t>San Pedro Jocopilas</t>
  </si>
  <si>
    <t>Cunen</t>
  </si>
  <si>
    <t>San Juan Cotzal</t>
  </si>
  <si>
    <t>Joyabaj</t>
  </si>
  <si>
    <t>Nebaj</t>
  </si>
  <si>
    <t>San Andrés Sajcabajá</t>
  </si>
  <si>
    <t>Uspantan</t>
  </si>
  <si>
    <t>Sacapulas</t>
  </si>
  <si>
    <t>San Bartolomé Jocotenango</t>
  </si>
  <si>
    <t>Canillá</t>
  </si>
  <si>
    <t>Chicamán</t>
  </si>
  <si>
    <t>Playa Grande-Ixcán</t>
  </si>
  <si>
    <t>Pachalum</t>
  </si>
  <si>
    <t>DEPT. QUICHE</t>
  </si>
  <si>
    <t>Municipios del Departamento de Quiché</t>
  </si>
</sst>
</file>

<file path=xl/styles.xml><?xml version="1.0" encoding="utf-8"?>
<styleSheet xmlns="http://schemas.openxmlformats.org/spreadsheetml/2006/main">
  <numFmts count="30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Q&quot;\ #,##0;&quot;Q&quot;\ \-#,##0"/>
    <numFmt numFmtId="165" formatCode="&quot;Q&quot;\ #,##0;[Red]&quot;Q&quot;\ \-#,##0"/>
    <numFmt numFmtId="166" formatCode="&quot;Q&quot;\ #,##0.00;&quot;Q&quot;\ \-#,##0.00"/>
    <numFmt numFmtId="167" formatCode="&quot;Q&quot;\ #,##0.00;[Red]&quot;Q&quot;\ \-#,##0.00"/>
    <numFmt numFmtId="168" formatCode="_ &quot;Q&quot;\ * #,##0_ ;_ &quot;Q&quot;\ * \-#,##0_ ;_ &quot;Q&quot;\ * &quot;-&quot;_ ;_ @_ "/>
    <numFmt numFmtId="169" formatCode="_ * #,##0_ ;_ * \-#,##0_ ;_ * &quot;-&quot;_ ;_ @_ "/>
    <numFmt numFmtId="170" formatCode="_ &quot;Q&quot;\ * #,##0.00_ ;_ &quot;Q&quot;\ * \-#,##0.00_ ;_ &quot;Q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0.0000000"/>
    <numFmt numFmtId="182" formatCode="0.0%"/>
    <numFmt numFmtId="183" formatCode="0.00000000"/>
    <numFmt numFmtId="184" formatCode="_-* #,##0_-;\-* #,##0_-;_-* &quot;-&quot;??_-;_-@_-"/>
    <numFmt numFmtId="185" formatCode="_(* #,##0_);_(* \(#,##0\);_(* &quot;-&quot;??_);_(@_)"/>
  </numFmts>
  <fonts count="10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10" fontId="0" fillId="0" borderId="0" xfId="21" applyNumberForma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/>
    </xf>
    <xf numFmtId="3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2" fontId="0" fillId="2" borderId="1" xfId="0" applyNumberFormat="1" applyFill="1" applyBorder="1" applyAlignment="1">
      <alignment/>
    </xf>
    <xf numFmtId="0" fontId="6" fillId="2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3" xfId="0" applyFont="1" applyFill="1" applyBorder="1" applyAlignment="1">
      <alignment vertical="top"/>
    </xf>
    <xf numFmtId="0" fontId="3" fillId="0" borderId="4" xfId="0" applyFont="1" applyFill="1" applyBorder="1" applyAlignment="1">
      <alignment vertical="top"/>
    </xf>
    <xf numFmtId="0" fontId="9" fillId="0" borderId="5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top"/>
    </xf>
    <xf numFmtId="0" fontId="9" fillId="0" borderId="6" xfId="0" applyFont="1" applyFill="1" applyBorder="1" applyAlignment="1">
      <alignment vertical="top"/>
    </xf>
    <xf numFmtId="0" fontId="3" fillId="0" borderId="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3" fillId="0" borderId="6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8" xfId="0" applyFont="1" applyFill="1" applyBorder="1" applyAlignment="1">
      <alignment vertical="top"/>
    </xf>
    <xf numFmtId="0" fontId="3" fillId="0" borderId="9" xfId="0" applyFont="1" applyFill="1" applyBorder="1" applyAlignment="1">
      <alignment vertical="top"/>
    </xf>
    <xf numFmtId="3" fontId="0" fillId="2" borderId="1" xfId="0" applyNumberFormat="1" applyFont="1" applyFill="1" applyBorder="1" applyAlignment="1">
      <alignment/>
    </xf>
    <xf numFmtId="1" fontId="0" fillId="2" borderId="1" xfId="0" applyNumberFormat="1" applyFill="1" applyBorder="1" applyAlignment="1">
      <alignment/>
    </xf>
    <xf numFmtId="3" fontId="0" fillId="2" borderId="1" xfId="0" applyNumberFormat="1" applyFont="1" applyFill="1" applyBorder="1" applyAlignment="1">
      <alignment/>
    </xf>
    <xf numFmtId="0" fontId="1" fillId="3" borderId="1" xfId="0" applyFont="1" applyFill="1" applyBorder="1" applyAlignment="1">
      <alignment horizontal="center"/>
    </xf>
    <xf numFmtId="0" fontId="3" fillId="2" borderId="10" xfId="0" applyFont="1" applyFill="1" applyBorder="1" applyAlignment="1">
      <alignment vertical="center" wrapText="1"/>
    </xf>
    <xf numFmtId="0" fontId="0" fillId="2" borderId="11" xfId="0" applyFill="1" applyBorder="1" applyAlignment="1">
      <alignment vertical="center" wrapText="1"/>
    </xf>
    <xf numFmtId="0" fontId="0" fillId="2" borderId="12" xfId="0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49" fontId="3" fillId="3" borderId="10" xfId="0" applyNumberFormat="1" applyFont="1" applyFill="1" applyBorder="1" applyAlignment="1">
      <alignment horizontal="left"/>
    </xf>
    <xf numFmtId="49" fontId="3" fillId="3" borderId="12" xfId="0" applyNumberFormat="1" applyFont="1" applyFill="1" applyBorder="1" applyAlignment="1">
      <alignment horizontal="left"/>
    </xf>
    <xf numFmtId="0" fontId="0" fillId="3" borderId="10" xfId="0" applyFont="1" applyFill="1" applyBorder="1" applyAlignment="1">
      <alignment horizontal="left"/>
    </xf>
    <xf numFmtId="0" fontId="0" fillId="3" borderId="11" xfId="0" applyFont="1" applyFill="1" applyBorder="1" applyAlignment="1">
      <alignment horizontal="left"/>
    </xf>
    <xf numFmtId="0" fontId="0" fillId="3" borderId="12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95250</xdr:colOff>
      <xdr:row>2</xdr:row>
      <xdr:rowOff>104775</xdr:rowOff>
    </xdr:from>
    <xdr:to>
      <xdr:col>12</xdr:col>
      <xdr:colOff>276225</xdr:colOff>
      <xdr:row>7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63125" y="428625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37"/>
  <sheetViews>
    <sheetView tabSelected="1" workbookViewId="0" topLeftCell="F1">
      <selection activeCell="J7" sqref="J7"/>
    </sheetView>
  </sheetViews>
  <sheetFormatPr defaultColWidth="11.421875" defaultRowHeight="12.75"/>
  <cols>
    <col min="1" max="1" width="3.57421875" style="0" customWidth="1"/>
    <col min="3" max="3" width="15.28125" style="0" customWidth="1"/>
    <col min="4" max="4" width="30.00390625" style="0" customWidth="1"/>
    <col min="5" max="5" width="16.140625" style="0" customWidth="1"/>
    <col min="6" max="6" width="12.140625" style="0" bestFit="1" customWidth="1"/>
    <col min="7" max="7" width="16.8515625" style="0" customWidth="1"/>
    <col min="8" max="8" width="14.421875" style="0" customWidth="1"/>
    <col min="9" max="9" width="13.7109375" style="0" customWidth="1"/>
    <col min="11" max="11" width="12.421875" style="0" customWidth="1"/>
    <col min="12" max="12" width="14.00390625" style="0" customWidth="1"/>
    <col min="14" max="14" width="18.140625" style="0" customWidth="1"/>
    <col min="15" max="15" width="15.7109375" style="0" customWidth="1"/>
    <col min="20" max="20" width="16.28125" style="0" customWidth="1"/>
    <col min="21" max="26" width="13.421875" style="0" customWidth="1"/>
    <col min="27" max="27" width="13.7109375" style="0" customWidth="1"/>
  </cols>
  <sheetData>
    <row r="1" spans="1:18" s="2" customFormat="1" ht="12.75">
      <c r="A1" s="1" t="s">
        <v>0</v>
      </c>
      <c r="H1" s="12"/>
      <c r="I1" s="12"/>
      <c r="J1" s="13"/>
      <c r="K1" s="14"/>
      <c r="L1" s="14"/>
      <c r="M1" s="14"/>
      <c r="N1" s="14"/>
      <c r="O1" s="14"/>
      <c r="P1" s="14"/>
      <c r="Q1" s="15"/>
      <c r="R1" s="12"/>
    </row>
    <row r="2" spans="1:18" s="2" customFormat="1" ht="12.75">
      <c r="A2" s="1" t="s">
        <v>1</v>
      </c>
      <c r="H2" s="12"/>
      <c r="I2" s="12"/>
      <c r="J2" s="13"/>
      <c r="K2" s="14"/>
      <c r="L2" s="14"/>
      <c r="M2" s="14"/>
      <c r="N2" s="14"/>
      <c r="O2" s="14"/>
      <c r="P2" s="14"/>
      <c r="Q2" s="15"/>
      <c r="R2" s="12"/>
    </row>
    <row r="3" spans="1:18" s="2" customFormat="1" ht="12.75">
      <c r="A3" s="1" t="s">
        <v>2</v>
      </c>
      <c r="H3" s="12"/>
      <c r="I3" s="12"/>
      <c r="J3" s="13"/>
      <c r="K3" s="14"/>
      <c r="L3" s="14"/>
      <c r="M3" s="14"/>
      <c r="N3" s="14"/>
      <c r="O3" s="14"/>
      <c r="P3" s="14"/>
      <c r="Q3" s="15"/>
      <c r="R3" s="12"/>
    </row>
    <row r="4" spans="1:18" s="2" customFormat="1" ht="12.75">
      <c r="A4" s="1" t="s">
        <v>3</v>
      </c>
      <c r="H4" s="12"/>
      <c r="I4" s="12"/>
      <c r="J4" s="13"/>
      <c r="K4" s="14"/>
      <c r="L4" s="14"/>
      <c r="M4" s="14"/>
      <c r="N4" s="14"/>
      <c r="O4" s="14"/>
      <c r="P4" s="14"/>
      <c r="Q4" s="15"/>
      <c r="R4" s="12"/>
    </row>
    <row r="5" spans="8:18" s="2" customFormat="1" ht="12.75">
      <c r="H5" s="12"/>
      <c r="I5" s="12"/>
      <c r="J5" s="13"/>
      <c r="K5" s="14"/>
      <c r="L5" s="14"/>
      <c r="M5" s="14"/>
      <c r="N5" s="14"/>
      <c r="O5" s="14"/>
      <c r="P5" s="14"/>
      <c r="Q5" s="15"/>
      <c r="R5" s="12"/>
    </row>
    <row r="6" spans="1:18" s="2" customFormat="1" ht="12.75">
      <c r="A6" s="56" t="s">
        <v>4</v>
      </c>
      <c r="B6" s="57"/>
      <c r="D6" s="58" t="s">
        <v>151</v>
      </c>
      <c r="E6" s="59"/>
      <c r="H6" s="12"/>
      <c r="I6" s="12"/>
      <c r="J6" s="13"/>
      <c r="K6" s="14"/>
      <c r="L6" s="14"/>
      <c r="M6" s="14"/>
      <c r="N6" s="14"/>
      <c r="O6" s="14"/>
      <c r="P6" s="14"/>
      <c r="Q6" s="15"/>
      <c r="R6" s="12"/>
    </row>
    <row r="7" spans="8:18" s="2" customFormat="1" ht="12.75">
      <c r="H7" s="12"/>
      <c r="I7" s="12"/>
      <c r="J7" s="13"/>
      <c r="K7" s="14"/>
      <c r="L7" s="14"/>
      <c r="M7" s="14"/>
      <c r="N7" s="14"/>
      <c r="O7" s="14"/>
      <c r="P7" s="14"/>
      <c r="Q7" s="15"/>
      <c r="R7" s="12"/>
    </row>
    <row r="8" spans="2:27" s="2" customFormat="1" ht="12.75">
      <c r="B8" s="29" t="s">
        <v>7</v>
      </c>
      <c r="C8" s="30"/>
      <c r="D8" s="31" t="s">
        <v>107</v>
      </c>
      <c r="E8" s="31"/>
      <c r="F8" s="32"/>
      <c r="H8" s="7"/>
      <c r="I8" s="12"/>
      <c r="J8" s="13"/>
      <c r="K8" s="14"/>
      <c r="L8" s="14"/>
      <c r="M8" s="14"/>
      <c r="N8" s="14"/>
      <c r="O8" s="14"/>
      <c r="P8" s="14"/>
      <c r="Q8" s="15"/>
      <c r="R8" s="3"/>
      <c r="S8" s="3"/>
      <c r="T8" s="3"/>
      <c r="U8" s="3"/>
      <c r="V8" s="3"/>
      <c r="W8" s="3"/>
      <c r="X8" s="3"/>
      <c r="Y8" s="3"/>
      <c r="Z8" s="3"/>
      <c r="AA8" s="3"/>
    </row>
    <row r="9" spans="2:27" s="2" customFormat="1" ht="12.75">
      <c r="B9" s="33" t="s">
        <v>108</v>
      </c>
      <c r="C9" s="34"/>
      <c r="D9" s="35" t="s">
        <v>109</v>
      </c>
      <c r="E9" s="35"/>
      <c r="F9" s="36"/>
      <c r="H9" s="6"/>
      <c r="I9" s="12"/>
      <c r="J9" s="13"/>
      <c r="K9" s="14"/>
      <c r="L9" s="14"/>
      <c r="M9" s="14"/>
      <c r="N9" s="14"/>
      <c r="O9" s="14"/>
      <c r="P9" s="14"/>
      <c r="Q9" s="15"/>
      <c r="R9" s="3"/>
      <c r="S9" s="3"/>
      <c r="T9" s="3"/>
      <c r="U9" s="3"/>
      <c r="V9" s="3"/>
      <c r="W9" s="3"/>
      <c r="X9" s="3"/>
      <c r="Y9" s="3"/>
      <c r="Z9" s="3"/>
      <c r="AA9" s="3"/>
    </row>
    <row r="10" spans="2:27" s="2" customFormat="1" ht="12.75">
      <c r="B10" s="33"/>
      <c r="C10" s="34"/>
      <c r="D10" s="35" t="s">
        <v>110</v>
      </c>
      <c r="E10" s="35"/>
      <c r="F10" s="36"/>
      <c r="H10" s="6"/>
      <c r="I10" s="12"/>
      <c r="J10" s="13"/>
      <c r="K10" s="14"/>
      <c r="L10" s="14"/>
      <c r="M10" s="14"/>
      <c r="N10" s="14"/>
      <c r="O10" s="14"/>
      <c r="P10" s="14"/>
      <c r="Q10" s="15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2:27" s="2" customFormat="1" ht="12.75">
      <c r="B11" s="37" t="s">
        <v>5</v>
      </c>
      <c r="C11" s="38"/>
      <c r="D11" s="39" t="s">
        <v>174</v>
      </c>
      <c r="E11" s="39"/>
      <c r="F11" s="40"/>
      <c r="H11" s="7"/>
      <c r="I11" s="12"/>
      <c r="J11" s="13"/>
      <c r="K11" s="14"/>
      <c r="L11" s="14"/>
      <c r="M11" s="14"/>
      <c r="N11" s="14"/>
      <c r="O11" s="14"/>
      <c r="P11" s="14"/>
      <c r="Q11" s="15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2:27" s="2" customFormat="1" ht="12.75">
      <c r="B12" s="37" t="s">
        <v>111</v>
      </c>
      <c r="C12" s="38"/>
      <c r="D12" s="41">
        <v>2005</v>
      </c>
      <c r="E12" s="41"/>
      <c r="F12" s="42"/>
      <c r="H12" s="8"/>
      <c r="I12" s="12"/>
      <c r="J12" s="13"/>
      <c r="K12" s="14"/>
      <c r="L12" s="14"/>
      <c r="M12" s="14"/>
      <c r="N12" s="14"/>
      <c r="O12" s="14"/>
      <c r="P12" s="14"/>
      <c r="Q12" s="15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2:27" s="2" customFormat="1" ht="12.75">
      <c r="B13" s="37" t="s">
        <v>6</v>
      </c>
      <c r="C13" s="38"/>
      <c r="D13" s="39" t="s">
        <v>10</v>
      </c>
      <c r="E13" s="39"/>
      <c r="F13" s="40"/>
      <c r="H13" s="7"/>
      <c r="I13" s="12"/>
      <c r="J13" s="13"/>
      <c r="K13" s="14"/>
      <c r="L13" s="14"/>
      <c r="M13" s="14"/>
      <c r="N13" s="14"/>
      <c r="O13" s="14"/>
      <c r="P13" s="14"/>
      <c r="Q13" s="15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2:18" ht="12.75">
      <c r="B14" s="37" t="s">
        <v>112</v>
      </c>
      <c r="C14" s="38"/>
      <c r="D14" s="39" t="s">
        <v>113</v>
      </c>
      <c r="E14" s="39"/>
      <c r="F14" s="40"/>
      <c r="G14" s="2"/>
      <c r="H14" s="7"/>
      <c r="I14" s="16"/>
      <c r="J14" s="13"/>
      <c r="K14" s="14"/>
      <c r="L14" s="14"/>
      <c r="M14" s="14"/>
      <c r="N14" s="14"/>
      <c r="O14" s="14"/>
      <c r="P14" s="14"/>
      <c r="Q14" s="15"/>
      <c r="R14" s="16"/>
    </row>
    <row r="15" spans="2:18" ht="12.75">
      <c r="B15" s="43" t="s">
        <v>114</v>
      </c>
      <c r="C15" s="44"/>
      <c r="D15" s="45" t="s">
        <v>115</v>
      </c>
      <c r="E15" s="45"/>
      <c r="F15" s="46"/>
      <c r="G15" s="2"/>
      <c r="H15" s="7"/>
      <c r="I15" s="16"/>
      <c r="J15" s="13"/>
      <c r="K15" s="14"/>
      <c r="L15" s="14"/>
      <c r="M15" s="14"/>
      <c r="N15" s="14"/>
      <c r="O15" s="14"/>
      <c r="P15" s="14"/>
      <c r="Q15" s="15"/>
      <c r="R15" s="16"/>
    </row>
    <row r="16" spans="2:18" ht="14.25" customHeight="1">
      <c r="B16" s="38"/>
      <c r="C16" s="38"/>
      <c r="D16" s="39"/>
      <c r="E16" s="39"/>
      <c r="F16" s="40"/>
      <c r="G16" s="2"/>
      <c r="H16" s="7"/>
      <c r="I16" s="16"/>
      <c r="J16" s="13"/>
      <c r="K16" s="14"/>
      <c r="L16" s="14"/>
      <c r="M16" s="14"/>
      <c r="N16" s="14"/>
      <c r="O16" s="14"/>
      <c r="P16" s="14"/>
      <c r="Q16" s="15"/>
      <c r="R16" s="16"/>
    </row>
    <row r="17" spans="4:27" ht="14.25" customHeight="1">
      <c r="D17" s="39" t="s">
        <v>150</v>
      </c>
      <c r="F17" s="66" t="s">
        <v>152</v>
      </c>
      <c r="G17" s="66" t="s">
        <v>153</v>
      </c>
      <c r="H17" s="66" t="s">
        <v>154</v>
      </c>
      <c r="I17" s="66" t="s">
        <v>155</v>
      </c>
      <c r="J17" s="66" t="s">
        <v>156</v>
      </c>
      <c r="K17" s="66" t="s">
        <v>157</v>
      </c>
      <c r="L17" s="66" t="s">
        <v>158</v>
      </c>
      <c r="M17" s="66" t="s">
        <v>159</v>
      </c>
      <c r="N17" s="66" t="s">
        <v>160</v>
      </c>
      <c r="O17" s="66" t="s">
        <v>161</v>
      </c>
      <c r="P17" s="66" t="s">
        <v>162</v>
      </c>
      <c r="Q17" s="66" t="s">
        <v>163</v>
      </c>
      <c r="R17" s="66" t="s">
        <v>164</v>
      </c>
      <c r="S17" s="66" t="s">
        <v>165</v>
      </c>
      <c r="T17" s="66" t="s">
        <v>166</v>
      </c>
      <c r="U17" s="66" t="s">
        <v>167</v>
      </c>
      <c r="V17" s="66" t="s">
        <v>168</v>
      </c>
      <c r="W17" s="66" t="s">
        <v>169</v>
      </c>
      <c r="X17" s="66" t="s">
        <v>170</v>
      </c>
      <c r="Y17" s="66" t="s">
        <v>171</v>
      </c>
      <c r="Z17" s="66" t="s">
        <v>172</v>
      </c>
      <c r="AA17" s="66" t="s">
        <v>173</v>
      </c>
    </row>
    <row r="18" spans="2:27" s="18" customFormat="1" ht="13.5" customHeight="1">
      <c r="B18" s="63"/>
      <c r="C18" s="64"/>
      <c r="D18" s="64"/>
      <c r="E18" s="65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</row>
    <row r="19" spans="2:27" s="17" customFormat="1" ht="12.75">
      <c r="B19" s="60" t="s">
        <v>9</v>
      </c>
      <c r="C19" s="61"/>
      <c r="D19" s="62"/>
      <c r="E19" s="28" t="s">
        <v>8</v>
      </c>
      <c r="F19" s="50">
        <v>1401</v>
      </c>
      <c r="G19" s="50">
        <v>1402</v>
      </c>
      <c r="H19" s="50">
        <v>1403</v>
      </c>
      <c r="I19" s="50">
        <v>1404</v>
      </c>
      <c r="J19" s="50">
        <v>1405</v>
      </c>
      <c r="K19" s="50">
        <v>1406</v>
      </c>
      <c r="L19" s="50">
        <v>1407</v>
      </c>
      <c r="M19" s="50">
        <v>1408</v>
      </c>
      <c r="N19" s="50">
        <v>1409</v>
      </c>
      <c r="O19" s="50">
        <v>1410</v>
      </c>
      <c r="P19" s="50">
        <v>1411</v>
      </c>
      <c r="Q19" s="50">
        <v>1412</v>
      </c>
      <c r="R19" s="50">
        <v>1413</v>
      </c>
      <c r="S19" s="50">
        <v>1414</v>
      </c>
      <c r="T19" s="50">
        <v>1415</v>
      </c>
      <c r="U19" s="50">
        <v>1416</v>
      </c>
      <c r="V19" s="50">
        <v>1417</v>
      </c>
      <c r="W19" s="50">
        <v>1418</v>
      </c>
      <c r="X19" s="50">
        <v>1419</v>
      </c>
      <c r="Y19" s="50">
        <v>1420</v>
      </c>
      <c r="Z19" s="50">
        <v>1421</v>
      </c>
      <c r="AA19" s="50">
        <v>14</v>
      </c>
    </row>
    <row r="20" spans="2:28" ht="12.75" customHeight="1">
      <c r="B20" s="51" t="s">
        <v>11</v>
      </c>
      <c r="C20" s="52"/>
      <c r="D20" s="53"/>
      <c r="E20" s="24" t="s">
        <v>12</v>
      </c>
      <c r="F20" s="47">
        <v>29538.384335223484</v>
      </c>
      <c r="G20" s="47">
        <v>8715.577467529683</v>
      </c>
      <c r="H20" s="47">
        <v>3486.034475744453</v>
      </c>
      <c r="I20" s="47">
        <v>11788.664889248357</v>
      </c>
      <c r="J20" s="47">
        <v>15162.568530976858</v>
      </c>
      <c r="K20" s="47">
        <v>47226.02364052327</v>
      </c>
      <c r="L20" s="47">
        <v>1992.3341180679442</v>
      </c>
      <c r="M20" s="47">
        <v>7163.813289209198</v>
      </c>
      <c r="N20" s="47">
        <v>9433.510406251698</v>
      </c>
      <c r="O20" s="47">
        <v>11379.01152363186</v>
      </c>
      <c r="P20" s="47">
        <v>8853.01103893193</v>
      </c>
      <c r="Q20" s="47">
        <v>23946.99333439707</v>
      </c>
      <c r="R20" s="47">
        <v>25020.783241098325</v>
      </c>
      <c r="S20" s="47">
        <v>8291.535294723424</v>
      </c>
      <c r="T20" s="47">
        <v>19613.444282054665</v>
      </c>
      <c r="U20" s="47">
        <v>15441.984200496361</v>
      </c>
      <c r="V20" s="47">
        <v>4220.031011312826</v>
      </c>
      <c r="W20" s="47">
        <v>3975.075827691736</v>
      </c>
      <c r="X20" s="47">
        <v>11292.54993177721</v>
      </c>
      <c r="Y20" s="47">
        <v>28824.976595941756</v>
      </c>
      <c r="Z20" s="47">
        <v>2933.9485693567744</v>
      </c>
      <c r="AA20" s="48">
        <f>SUM(F20:Z20)</f>
        <v>298300.2560041889</v>
      </c>
      <c r="AB20" s="10"/>
    </row>
    <row r="21" spans="2:28" ht="12.75" customHeight="1">
      <c r="B21" s="51" t="s">
        <v>13</v>
      </c>
      <c r="C21" s="52"/>
      <c r="D21" s="53"/>
      <c r="E21" s="24" t="s">
        <v>14</v>
      </c>
      <c r="F21" s="47">
        <v>5193.16739481941</v>
      </c>
      <c r="G21" s="47">
        <v>1532.417750229878</v>
      </c>
      <c r="H21" s="47">
        <v>612.9178824399157</v>
      </c>
      <c r="I21" s="47">
        <v>2072.701259115407</v>
      </c>
      <c r="J21" s="47">
        <v>2665.620680496686</v>
      </c>
      <c r="K21" s="47">
        <v>8303.087812342586</v>
      </c>
      <c r="L21" s="47">
        <v>350.3009087256714</v>
      </c>
      <c r="M21" s="47">
        <v>1259.5936625204745</v>
      </c>
      <c r="N21" s="47">
        <v>1658.5518489315277</v>
      </c>
      <c r="O21" s="47">
        <v>2000.710899503971</v>
      </c>
      <c r="P21" s="47">
        <v>1556.4486297859312</v>
      </c>
      <c r="Q21" s="47">
        <v>4210.374105997244</v>
      </c>
      <c r="R21" s="47">
        <v>4398.919289467142</v>
      </c>
      <c r="S21" s="47">
        <v>1457.7188031970923</v>
      </c>
      <c r="T21" s="47">
        <v>3448.0073460526464</v>
      </c>
      <c r="U21" s="47">
        <v>2714.84315336871</v>
      </c>
      <c r="V21" s="47">
        <v>741.967995378462</v>
      </c>
      <c r="W21" s="47">
        <v>698.8959859907997</v>
      </c>
      <c r="X21" s="47">
        <v>1985.322644511827</v>
      </c>
      <c r="Y21" s="47">
        <v>5067.374459166672</v>
      </c>
      <c r="Z21" s="47">
        <v>515.8319965036321</v>
      </c>
      <c r="AA21" s="48">
        <f aca="true" t="shared" si="0" ref="AA21:AA29">SUM(F21:Z21)</f>
        <v>52444.7745085457</v>
      </c>
      <c r="AB21" s="10"/>
    </row>
    <row r="22" spans="2:28" ht="12.75" customHeight="1">
      <c r="B22" s="51" t="s">
        <v>15</v>
      </c>
      <c r="C22" s="52"/>
      <c r="D22" s="53"/>
      <c r="E22" s="24" t="s">
        <v>16</v>
      </c>
      <c r="F22" s="47">
        <v>14934.281295655528</v>
      </c>
      <c r="G22" s="47">
        <v>4174.957057136144</v>
      </c>
      <c r="H22" s="47">
        <v>1697.059320697591</v>
      </c>
      <c r="I22" s="47">
        <v>5725.8829262391755</v>
      </c>
      <c r="J22" s="47">
        <v>7893.595488857121</v>
      </c>
      <c r="K22" s="47">
        <v>23428.33794256332</v>
      </c>
      <c r="L22" s="47">
        <v>957.2338355131415</v>
      </c>
      <c r="M22" s="47">
        <v>3403.675052398641</v>
      </c>
      <c r="N22" s="47">
        <v>4697.772375783712</v>
      </c>
      <c r="O22" s="47">
        <v>5461.090704684999</v>
      </c>
      <c r="P22" s="47">
        <v>4487.929517499426</v>
      </c>
      <c r="Q22" s="47">
        <v>11674.35059210058</v>
      </c>
      <c r="R22" s="47">
        <v>12659.457293040477</v>
      </c>
      <c r="S22" s="47">
        <v>4234.286442115951</v>
      </c>
      <c r="T22" s="47">
        <v>10376.271430797402</v>
      </c>
      <c r="U22" s="47">
        <v>7852.980742092419</v>
      </c>
      <c r="V22" s="47">
        <v>2057.8138360781677</v>
      </c>
      <c r="W22" s="47">
        <v>1945.5260067875251</v>
      </c>
      <c r="X22" s="47">
        <v>5764.506754044821</v>
      </c>
      <c r="Y22" s="47">
        <v>15255.615615646833</v>
      </c>
      <c r="Z22" s="47">
        <v>1460.936332153792</v>
      </c>
      <c r="AA22" s="48">
        <f t="shared" si="0"/>
        <v>150143.56056188678</v>
      </c>
      <c r="AB22" s="10"/>
    </row>
    <row r="23" spans="2:28" ht="12.75" customHeight="1">
      <c r="B23" s="51" t="s">
        <v>17</v>
      </c>
      <c r="C23" s="52"/>
      <c r="D23" s="53"/>
      <c r="E23" s="24" t="s">
        <v>18</v>
      </c>
      <c r="F23" s="47">
        <v>14604.103039567955</v>
      </c>
      <c r="G23" s="47">
        <v>4540.62041039354</v>
      </c>
      <c r="H23" s="47">
        <v>1788.9751550468623</v>
      </c>
      <c r="I23" s="47">
        <v>6062.781963009182</v>
      </c>
      <c r="J23" s="47">
        <v>7268.973042119736</v>
      </c>
      <c r="K23" s="47">
        <v>23797.68569795995</v>
      </c>
      <c r="L23" s="47">
        <v>1035.1002825548028</v>
      </c>
      <c r="M23" s="47">
        <v>3760.138236810557</v>
      </c>
      <c r="N23" s="47">
        <v>4735.7380304679855</v>
      </c>
      <c r="O23" s="47">
        <v>5917.920818946862</v>
      </c>
      <c r="P23" s="47">
        <v>4365.081521432506</v>
      </c>
      <c r="Q23" s="47">
        <v>12272.642742296493</v>
      </c>
      <c r="R23" s="47">
        <v>12361.325948057845</v>
      </c>
      <c r="S23" s="47">
        <v>4057.248852607473</v>
      </c>
      <c r="T23" s="47">
        <v>9237.172851257263</v>
      </c>
      <c r="U23" s="47">
        <v>7589.003458403943</v>
      </c>
      <c r="V23" s="47">
        <v>2162.2171752346585</v>
      </c>
      <c r="W23" s="47">
        <v>2029.549820904211</v>
      </c>
      <c r="X23" s="47">
        <v>5528.043177732389</v>
      </c>
      <c r="Y23" s="47">
        <v>13569.360980294923</v>
      </c>
      <c r="Z23" s="47">
        <v>1473.0122372029828</v>
      </c>
      <c r="AA23" s="48">
        <f t="shared" si="0"/>
        <v>148156.69544230212</v>
      </c>
      <c r="AB23" s="10"/>
    </row>
    <row r="24" spans="2:27" ht="12.75" customHeight="1">
      <c r="B24" s="51" t="s">
        <v>19</v>
      </c>
      <c r="C24" s="52"/>
      <c r="D24" s="53"/>
      <c r="E24" s="24" t="s">
        <v>116</v>
      </c>
      <c r="F24" s="25">
        <v>2070</v>
      </c>
      <c r="G24" s="25">
        <v>664</v>
      </c>
      <c r="H24" s="25">
        <v>281</v>
      </c>
      <c r="I24" s="25">
        <v>900</v>
      </c>
      <c r="J24" s="25">
        <v>2076</v>
      </c>
      <c r="K24" s="25">
        <v>2981</v>
      </c>
      <c r="L24" s="25">
        <v>160</v>
      </c>
      <c r="M24" s="25">
        <v>659</v>
      </c>
      <c r="N24" s="25">
        <v>348</v>
      </c>
      <c r="O24" s="25">
        <v>1114</v>
      </c>
      <c r="P24" s="25">
        <v>1309</v>
      </c>
      <c r="Q24" s="25">
        <v>1233</v>
      </c>
      <c r="R24" s="25">
        <v>3244</v>
      </c>
      <c r="S24" s="25">
        <v>718</v>
      </c>
      <c r="T24" s="25">
        <v>1944</v>
      </c>
      <c r="U24" s="25">
        <v>679</v>
      </c>
      <c r="V24" s="25">
        <v>182</v>
      </c>
      <c r="W24" s="25">
        <v>163</v>
      </c>
      <c r="X24" s="25">
        <v>1012</v>
      </c>
      <c r="Y24" s="25">
        <v>2639</v>
      </c>
      <c r="Z24" s="25">
        <v>250</v>
      </c>
      <c r="AA24" s="48">
        <f t="shared" si="0"/>
        <v>24626</v>
      </c>
    </row>
    <row r="25" spans="2:27" ht="12.75" customHeight="1">
      <c r="B25" s="51" t="s">
        <v>20</v>
      </c>
      <c r="C25" s="52"/>
      <c r="D25" s="53"/>
      <c r="E25" s="24" t="s">
        <v>117</v>
      </c>
      <c r="F25" s="25">
        <v>1708</v>
      </c>
      <c r="G25" s="25">
        <v>510</v>
      </c>
      <c r="H25" s="25">
        <v>245</v>
      </c>
      <c r="I25" s="25">
        <v>740</v>
      </c>
      <c r="J25" s="25">
        <v>1753</v>
      </c>
      <c r="K25" s="25">
        <v>2696</v>
      </c>
      <c r="L25" s="25">
        <v>146</v>
      </c>
      <c r="M25" s="25">
        <v>524</v>
      </c>
      <c r="N25" s="25">
        <v>325</v>
      </c>
      <c r="O25" s="25">
        <v>937</v>
      </c>
      <c r="P25" s="25">
        <v>924</v>
      </c>
      <c r="Q25" s="25">
        <v>1029</v>
      </c>
      <c r="R25" s="25">
        <v>2837</v>
      </c>
      <c r="S25" s="25">
        <v>624</v>
      </c>
      <c r="T25" s="25">
        <v>1808</v>
      </c>
      <c r="U25" s="25">
        <v>578</v>
      </c>
      <c r="V25" s="25">
        <v>164</v>
      </c>
      <c r="W25" s="25">
        <v>152</v>
      </c>
      <c r="X25" s="25">
        <v>859</v>
      </c>
      <c r="Y25" s="25">
        <v>2600</v>
      </c>
      <c r="Z25" s="25">
        <v>209</v>
      </c>
      <c r="AA25" s="48">
        <f t="shared" si="0"/>
        <v>21368</v>
      </c>
    </row>
    <row r="26" spans="2:27" ht="12.75" customHeight="1">
      <c r="B26" s="51" t="s">
        <v>146</v>
      </c>
      <c r="C26" s="52"/>
      <c r="D26" s="53"/>
      <c r="E26" s="24" t="s">
        <v>118</v>
      </c>
      <c r="F26" s="25">
        <v>1082</v>
      </c>
      <c r="G26" s="25">
        <v>349</v>
      </c>
      <c r="H26" s="25">
        <v>148</v>
      </c>
      <c r="I26" s="25">
        <v>479</v>
      </c>
      <c r="J26" s="25">
        <v>1047</v>
      </c>
      <c r="K26" s="25">
        <v>1517</v>
      </c>
      <c r="L26" s="25">
        <v>80</v>
      </c>
      <c r="M26" s="25">
        <v>342</v>
      </c>
      <c r="N26" s="25">
        <v>185</v>
      </c>
      <c r="O26" s="25">
        <v>567</v>
      </c>
      <c r="P26" s="25">
        <v>630</v>
      </c>
      <c r="Q26" s="25">
        <v>631</v>
      </c>
      <c r="R26" s="25">
        <v>1636</v>
      </c>
      <c r="S26" s="25">
        <v>377</v>
      </c>
      <c r="T26" s="25">
        <v>1016</v>
      </c>
      <c r="U26" s="25">
        <v>346</v>
      </c>
      <c r="V26" s="25">
        <v>90</v>
      </c>
      <c r="W26" s="25">
        <v>80</v>
      </c>
      <c r="X26" s="25">
        <v>496</v>
      </c>
      <c r="Y26" s="25">
        <v>1337</v>
      </c>
      <c r="Z26" s="25">
        <v>123</v>
      </c>
      <c r="AA26" s="48">
        <f t="shared" si="0"/>
        <v>12558</v>
      </c>
    </row>
    <row r="27" spans="2:27" ht="12.75" customHeight="1">
      <c r="B27" s="51" t="s">
        <v>21</v>
      </c>
      <c r="C27" s="52"/>
      <c r="D27" s="53"/>
      <c r="E27" s="24" t="s">
        <v>119</v>
      </c>
      <c r="F27" s="25">
        <v>988</v>
      </c>
      <c r="G27" s="25">
        <v>315</v>
      </c>
      <c r="H27" s="25">
        <v>133</v>
      </c>
      <c r="I27" s="25">
        <v>421</v>
      </c>
      <c r="J27" s="25">
        <v>1029</v>
      </c>
      <c r="K27" s="25">
        <v>1464</v>
      </c>
      <c r="L27" s="25">
        <v>80</v>
      </c>
      <c r="M27" s="25">
        <v>317</v>
      </c>
      <c r="N27" s="25">
        <v>163</v>
      </c>
      <c r="O27" s="25">
        <v>547</v>
      </c>
      <c r="P27" s="25">
        <v>679</v>
      </c>
      <c r="Q27" s="25">
        <v>602</v>
      </c>
      <c r="R27" s="25">
        <v>1608</v>
      </c>
      <c r="S27" s="25">
        <v>341</v>
      </c>
      <c r="T27" s="25">
        <v>928</v>
      </c>
      <c r="U27" s="25">
        <v>333</v>
      </c>
      <c r="V27" s="25">
        <v>92</v>
      </c>
      <c r="W27" s="25">
        <v>83</v>
      </c>
      <c r="X27" s="25">
        <v>516</v>
      </c>
      <c r="Y27" s="25">
        <v>1302</v>
      </c>
      <c r="Z27" s="25">
        <v>127</v>
      </c>
      <c r="AA27" s="48">
        <f t="shared" si="0"/>
        <v>12068</v>
      </c>
    </row>
    <row r="28" spans="2:27" ht="12.75" customHeight="1">
      <c r="B28" s="51" t="s">
        <v>22</v>
      </c>
      <c r="C28" s="52"/>
      <c r="D28" s="53"/>
      <c r="E28" s="24" t="s">
        <v>120</v>
      </c>
      <c r="F28" s="25">
        <v>776</v>
      </c>
      <c r="G28" s="25">
        <v>74</v>
      </c>
      <c r="H28" s="25">
        <v>55</v>
      </c>
      <c r="I28" s="25">
        <v>134</v>
      </c>
      <c r="J28" s="25">
        <v>363</v>
      </c>
      <c r="K28" s="25">
        <v>255</v>
      </c>
      <c r="L28" s="25">
        <v>71</v>
      </c>
      <c r="M28" s="25">
        <v>130</v>
      </c>
      <c r="N28" s="25">
        <v>54</v>
      </c>
      <c r="O28" s="25">
        <v>143</v>
      </c>
      <c r="P28" s="25">
        <v>202</v>
      </c>
      <c r="Q28" s="25">
        <v>250</v>
      </c>
      <c r="R28" s="25">
        <v>309</v>
      </c>
      <c r="S28" s="25">
        <v>53</v>
      </c>
      <c r="T28" s="25">
        <v>145</v>
      </c>
      <c r="U28" s="25">
        <v>130</v>
      </c>
      <c r="V28" s="25">
        <v>60</v>
      </c>
      <c r="W28" s="25">
        <v>80</v>
      </c>
      <c r="X28" s="25">
        <v>101</v>
      </c>
      <c r="Y28" s="25">
        <v>204</v>
      </c>
      <c r="Z28" s="25">
        <v>89</v>
      </c>
      <c r="AA28" s="48">
        <f t="shared" si="0"/>
        <v>3678</v>
      </c>
    </row>
    <row r="29" spans="2:27" ht="12.75" customHeight="1">
      <c r="B29" s="51" t="s">
        <v>147</v>
      </c>
      <c r="C29" s="52"/>
      <c r="D29" s="53"/>
      <c r="E29" s="24" t="s">
        <v>121</v>
      </c>
      <c r="F29" s="25">
        <v>1294</v>
      </c>
      <c r="G29" s="25">
        <v>590</v>
      </c>
      <c r="H29" s="25">
        <v>226</v>
      </c>
      <c r="I29" s="25">
        <v>766</v>
      </c>
      <c r="J29" s="25">
        <v>1713</v>
      </c>
      <c r="K29" s="25">
        <v>2726</v>
      </c>
      <c r="L29" s="25">
        <v>89</v>
      </c>
      <c r="M29" s="25">
        <v>529</v>
      </c>
      <c r="N29" s="25">
        <v>294</v>
      </c>
      <c r="O29" s="25">
        <v>971</v>
      </c>
      <c r="P29" s="25">
        <v>1107</v>
      </c>
      <c r="Q29" s="25">
        <v>983</v>
      </c>
      <c r="R29" s="25">
        <v>2935</v>
      </c>
      <c r="S29" s="25">
        <v>665</v>
      </c>
      <c r="T29" s="25">
        <v>1799</v>
      </c>
      <c r="U29" s="25">
        <v>549</v>
      </c>
      <c r="V29" s="25">
        <v>122</v>
      </c>
      <c r="W29" s="25">
        <v>83</v>
      </c>
      <c r="X29" s="25">
        <v>911</v>
      </c>
      <c r="Y29" s="25">
        <v>2435</v>
      </c>
      <c r="Z29" s="25">
        <v>161</v>
      </c>
      <c r="AA29" s="48">
        <f t="shared" si="0"/>
        <v>20948</v>
      </c>
    </row>
    <row r="30" spans="2:27" ht="12.75" customHeight="1">
      <c r="B30" s="51" t="s">
        <v>23</v>
      </c>
      <c r="C30" s="52"/>
      <c r="D30" s="53"/>
      <c r="E30" s="24" t="s">
        <v>24</v>
      </c>
      <c r="F30" s="26">
        <f aca="true" t="shared" si="1" ref="F30:AA30">SUM(F24/F20)*100</f>
        <v>7.007830816026041</v>
      </c>
      <c r="G30" s="26">
        <f t="shared" si="1"/>
        <v>7.618542804234889</v>
      </c>
      <c r="H30" s="26">
        <f t="shared" si="1"/>
        <v>8.06073496849143</v>
      </c>
      <c r="I30" s="26">
        <f t="shared" si="1"/>
        <v>7.634452318861222</v>
      </c>
      <c r="J30" s="26">
        <f t="shared" si="1"/>
        <v>13.691611653782596</v>
      </c>
      <c r="K30" s="26">
        <f t="shared" si="1"/>
        <v>6.312197746502822</v>
      </c>
      <c r="L30" s="26">
        <f t="shared" si="1"/>
        <v>8.030781511444435</v>
      </c>
      <c r="M30" s="26">
        <f t="shared" si="1"/>
        <v>9.19901138396009</v>
      </c>
      <c r="N30" s="26">
        <f t="shared" si="1"/>
        <v>3.6889766906853283</v>
      </c>
      <c r="O30" s="26">
        <f t="shared" si="1"/>
        <v>9.789954054325824</v>
      </c>
      <c r="P30" s="26">
        <f t="shared" si="1"/>
        <v>14.785929829337748</v>
      </c>
      <c r="Q30" s="26">
        <f t="shared" si="1"/>
        <v>5.148871855361228</v>
      </c>
      <c r="R30" s="26">
        <f t="shared" si="1"/>
        <v>12.96522162692138</v>
      </c>
      <c r="S30" s="26">
        <f t="shared" si="1"/>
        <v>8.659433681201618</v>
      </c>
      <c r="T30" s="26">
        <f t="shared" si="1"/>
        <v>9.911568677300927</v>
      </c>
      <c r="U30" s="26">
        <f t="shared" si="1"/>
        <v>4.397103320298531</v>
      </c>
      <c r="V30" s="26">
        <f t="shared" si="1"/>
        <v>4.312764515523806</v>
      </c>
      <c r="W30" s="26">
        <f t="shared" si="1"/>
        <v>4.100550708101877</v>
      </c>
      <c r="X30" s="26">
        <f t="shared" si="1"/>
        <v>8.96166061796401</v>
      </c>
      <c r="Y30" s="26">
        <f t="shared" si="1"/>
        <v>9.15525461474804</v>
      </c>
      <c r="Z30" s="26">
        <f t="shared" si="1"/>
        <v>8.520940094556902</v>
      </c>
      <c r="AA30" s="26">
        <f t="shared" si="1"/>
        <v>8.255440451131959</v>
      </c>
    </row>
    <row r="31" spans="2:27" ht="12.75" customHeight="1">
      <c r="B31" s="51" t="s">
        <v>25</v>
      </c>
      <c r="C31" s="52"/>
      <c r="D31" s="53"/>
      <c r="E31" s="24" t="s">
        <v>26</v>
      </c>
      <c r="F31" s="26">
        <f aca="true" t="shared" si="2" ref="F31:AA31">SUM(F26/F22)*100</f>
        <v>7.245075799628606</v>
      </c>
      <c r="G31" s="26">
        <f t="shared" si="2"/>
        <v>8.359367419204073</v>
      </c>
      <c r="H31" s="26">
        <f t="shared" si="2"/>
        <v>8.720967982378088</v>
      </c>
      <c r="I31" s="26">
        <f t="shared" si="2"/>
        <v>8.365522071800594</v>
      </c>
      <c r="J31" s="26">
        <f t="shared" si="2"/>
        <v>13.263917583286124</v>
      </c>
      <c r="K31" s="26">
        <f t="shared" si="2"/>
        <v>6.475064529626737</v>
      </c>
      <c r="L31" s="26">
        <f t="shared" si="2"/>
        <v>8.357414566015068</v>
      </c>
      <c r="M31" s="26">
        <f t="shared" si="2"/>
        <v>10.04796270898379</v>
      </c>
      <c r="N31" s="26">
        <f t="shared" si="2"/>
        <v>3.938036694873645</v>
      </c>
      <c r="O31" s="26">
        <f t="shared" si="2"/>
        <v>10.382541339472317</v>
      </c>
      <c r="P31" s="26">
        <f t="shared" si="2"/>
        <v>14.03765361161514</v>
      </c>
      <c r="Q31" s="26">
        <f t="shared" si="2"/>
        <v>5.4050115680692725</v>
      </c>
      <c r="R31" s="26">
        <f t="shared" si="2"/>
        <v>12.92314482469473</v>
      </c>
      <c r="S31" s="26">
        <f t="shared" si="2"/>
        <v>8.90350724150835</v>
      </c>
      <c r="T31" s="26">
        <f t="shared" si="2"/>
        <v>9.791571151314049</v>
      </c>
      <c r="U31" s="26">
        <f t="shared" si="2"/>
        <v>4.405970310679874</v>
      </c>
      <c r="V31" s="26">
        <f t="shared" si="2"/>
        <v>4.373573470160168</v>
      </c>
      <c r="W31" s="26">
        <f t="shared" si="2"/>
        <v>4.11199848888666</v>
      </c>
      <c r="X31" s="26">
        <f t="shared" si="2"/>
        <v>8.604378850835213</v>
      </c>
      <c r="Y31" s="26">
        <f t="shared" si="2"/>
        <v>8.763985890079152</v>
      </c>
      <c r="Z31" s="26">
        <f t="shared" si="2"/>
        <v>8.419258067096374</v>
      </c>
      <c r="AA31" s="26">
        <f t="shared" si="2"/>
        <v>8.363995067789666</v>
      </c>
    </row>
    <row r="32" spans="2:27" ht="12.75" customHeight="1">
      <c r="B32" s="51" t="s">
        <v>27</v>
      </c>
      <c r="C32" s="52"/>
      <c r="D32" s="53"/>
      <c r="E32" s="24" t="s">
        <v>28</v>
      </c>
      <c r="F32" s="26">
        <f aca="true" t="shared" si="3" ref="F32:AA32">SUM(F27/F23)*100</f>
        <v>6.765222056590124</v>
      </c>
      <c r="G32" s="26">
        <f t="shared" si="3"/>
        <v>6.937377968855553</v>
      </c>
      <c r="H32" s="26">
        <f t="shared" si="3"/>
        <v>7.434424096097414</v>
      </c>
      <c r="I32" s="26">
        <f t="shared" si="3"/>
        <v>6.944006935572563</v>
      </c>
      <c r="J32" s="26">
        <f t="shared" si="3"/>
        <v>14.156057451823056</v>
      </c>
      <c r="K32" s="26">
        <f t="shared" si="3"/>
        <v>6.15185870836802</v>
      </c>
      <c r="L32" s="26">
        <f t="shared" si="3"/>
        <v>7.728719752886788</v>
      </c>
      <c r="M32" s="26">
        <f t="shared" si="3"/>
        <v>8.430541114065191</v>
      </c>
      <c r="N32" s="26">
        <f t="shared" si="3"/>
        <v>3.4419133607331815</v>
      </c>
      <c r="O32" s="26">
        <f t="shared" si="3"/>
        <v>9.243111165812163</v>
      </c>
      <c r="P32" s="26">
        <f t="shared" si="3"/>
        <v>15.555265042957775</v>
      </c>
      <c r="Q32" s="26">
        <f t="shared" si="3"/>
        <v>4.905218970688884</v>
      </c>
      <c r="R32" s="26">
        <f t="shared" si="3"/>
        <v>13.008313240479202</v>
      </c>
      <c r="S32" s="26">
        <f t="shared" si="3"/>
        <v>8.404709999014466</v>
      </c>
      <c r="T32" s="26">
        <f t="shared" si="3"/>
        <v>10.046363913972778</v>
      </c>
      <c r="U32" s="26">
        <f t="shared" si="3"/>
        <v>4.387927898902735</v>
      </c>
      <c r="V32" s="26">
        <f t="shared" si="3"/>
        <v>4.25489174046615</v>
      </c>
      <c r="W32" s="26">
        <f t="shared" si="3"/>
        <v>4.089576867988468</v>
      </c>
      <c r="X32" s="26">
        <f t="shared" si="3"/>
        <v>9.334225211527091</v>
      </c>
      <c r="Y32" s="26">
        <f t="shared" si="3"/>
        <v>9.595146019703735</v>
      </c>
      <c r="Z32" s="26">
        <f t="shared" si="3"/>
        <v>8.621788522351512</v>
      </c>
      <c r="AA32" s="26">
        <f t="shared" si="3"/>
        <v>8.1454300556398</v>
      </c>
    </row>
    <row r="33" spans="2:27" ht="12.75">
      <c r="B33" s="51" t="s">
        <v>29</v>
      </c>
      <c r="C33" s="52"/>
      <c r="D33" s="53"/>
      <c r="E33" s="24" t="s">
        <v>30</v>
      </c>
      <c r="F33" s="26">
        <f aca="true" t="shared" si="4" ref="F33:AA33">SUM(F25/F21)*100</f>
        <v>32.88936924513281</v>
      </c>
      <c r="G33" s="26">
        <f t="shared" si="4"/>
        <v>33.28074214250617</v>
      </c>
      <c r="H33" s="26">
        <f t="shared" si="4"/>
        <v>39.97272832450231</v>
      </c>
      <c r="I33" s="26">
        <f t="shared" si="4"/>
        <v>35.702202463842724</v>
      </c>
      <c r="J33" s="26">
        <f t="shared" si="4"/>
        <v>65.76329531152058</v>
      </c>
      <c r="K33" s="26">
        <f t="shared" si="4"/>
        <v>32.46984809666087</v>
      </c>
      <c r="L33" s="26">
        <f t="shared" si="4"/>
        <v>41.67845311367317</v>
      </c>
      <c r="M33" s="26">
        <f t="shared" si="4"/>
        <v>41.60071740528327</v>
      </c>
      <c r="N33" s="26">
        <f t="shared" si="4"/>
        <v>19.595407898123383</v>
      </c>
      <c r="O33" s="26">
        <f t="shared" si="4"/>
        <v>46.833353096257284</v>
      </c>
      <c r="P33" s="26">
        <f t="shared" si="4"/>
        <v>59.36591689036881</v>
      </c>
      <c r="Q33" s="26">
        <f t="shared" si="4"/>
        <v>24.43963348848967</v>
      </c>
      <c r="R33" s="26">
        <f t="shared" si="4"/>
        <v>64.49311326972895</v>
      </c>
      <c r="S33" s="26">
        <f t="shared" si="4"/>
        <v>42.806609795485464</v>
      </c>
      <c r="T33" s="26">
        <f t="shared" si="4"/>
        <v>52.43608317916832</v>
      </c>
      <c r="U33" s="26">
        <f t="shared" si="4"/>
        <v>21.290364391135796</v>
      </c>
      <c r="V33" s="26">
        <f t="shared" si="4"/>
        <v>22.103379259148113</v>
      </c>
      <c r="W33" s="26">
        <f t="shared" si="4"/>
        <v>21.74858677783291</v>
      </c>
      <c r="X33" s="26">
        <f t="shared" si="4"/>
        <v>43.26752643327757</v>
      </c>
      <c r="Y33" s="26">
        <f t="shared" si="4"/>
        <v>51.308621870181845</v>
      </c>
      <c r="Z33" s="26">
        <f t="shared" si="4"/>
        <v>40.517067847017195</v>
      </c>
      <c r="AA33" s="26">
        <f t="shared" si="4"/>
        <v>40.74381137155649</v>
      </c>
    </row>
    <row r="34" spans="2:28" ht="12.75">
      <c r="B34" s="51" t="s">
        <v>31</v>
      </c>
      <c r="C34" s="52"/>
      <c r="D34" s="53"/>
      <c r="E34" s="24" t="s">
        <v>32</v>
      </c>
      <c r="F34" s="49">
        <v>22690.408514140952</v>
      </c>
      <c r="G34" s="49">
        <v>6696.553632867956</v>
      </c>
      <c r="H34" s="49">
        <v>2678.290258098061</v>
      </c>
      <c r="I34" s="49">
        <v>9057.216133295235</v>
      </c>
      <c r="J34" s="49">
        <v>11645.873623855556</v>
      </c>
      <c r="K34" s="49">
        <v>36280.4426278647</v>
      </c>
      <c r="L34" s="49">
        <v>1530.7771559871223</v>
      </c>
      <c r="M34" s="49">
        <v>5504.451755542666</v>
      </c>
      <c r="N34" s="49">
        <v>7246.9858365399905</v>
      </c>
      <c r="O34" s="49">
        <v>8742.916517155518</v>
      </c>
      <c r="P34" s="49">
        <v>6800.510639286083</v>
      </c>
      <c r="Q34" s="49">
        <v>18398.15887613035</v>
      </c>
      <c r="R34" s="49">
        <v>19220.075793872544</v>
      </c>
      <c r="S34" s="49">
        <v>6369.003052051245</v>
      </c>
      <c r="T34" s="49">
        <v>15063.347836114894</v>
      </c>
      <c r="U34" s="49">
        <v>11861.717818915376</v>
      </c>
      <c r="V34" s="49">
        <v>3242.190705474495</v>
      </c>
      <c r="W34" s="49">
        <v>3053.947583651801</v>
      </c>
      <c r="X34" s="49">
        <v>8674.197274275695</v>
      </c>
      <c r="Y34" s="49">
        <v>22137.868839989645</v>
      </c>
      <c r="Z34" s="49">
        <v>2253.910919473578</v>
      </c>
      <c r="AA34" s="48">
        <f>SUM(F34:Z34)</f>
        <v>229148.84539458348</v>
      </c>
      <c r="AB34" s="10"/>
    </row>
    <row r="35" spans="2:28" ht="12.75">
      <c r="B35" s="51" t="s">
        <v>33</v>
      </c>
      <c r="C35" s="52"/>
      <c r="D35" s="53"/>
      <c r="E35" s="24" t="s">
        <v>34</v>
      </c>
      <c r="F35" s="49">
        <v>14118.655169718702</v>
      </c>
      <c r="G35" s="49">
        <v>4166.481214180407</v>
      </c>
      <c r="H35" s="49">
        <v>1666.4234976358143</v>
      </c>
      <c r="I35" s="49">
        <v>5635.352666624678</v>
      </c>
      <c r="J35" s="49">
        <v>7246.723715921536</v>
      </c>
      <c r="K35" s="49">
        <v>22574.171155872784</v>
      </c>
      <c r="L35" s="49">
        <v>952.4272868622309</v>
      </c>
      <c r="M35" s="49">
        <v>3424.7376589728233</v>
      </c>
      <c r="N35" s="49">
        <v>4509.1948553370285</v>
      </c>
      <c r="O35" s="49">
        <v>5439.707264679033</v>
      </c>
      <c r="P35" s="49">
        <v>4231.498721487649</v>
      </c>
      <c r="Q35" s="49">
        <v>11447.297278007312</v>
      </c>
      <c r="R35" s="49">
        <v>11959.322283784415</v>
      </c>
      <c r="S35" s="49">
        <v>3963.0429760440284</v>
      </c>
      <c r="T35" s="49">
        <v>9373.496182576542</v>
      </c>
      <c r="U35" s="49">
        <v>7380.780222860218</v>
      </c>
      <c r="V35" s="49">
        <v>2017.2852086781118</v>
      </c>
      <c r="W35" s="49">
        <v>1900.1704483385424</v>
      </c>
      <c r="X35" s="49">
        <v>5397.421870545212</v>
      </c>
      <c r="Y35" s="49">
        <v>13775.779228451534</v>
      </c>
      <c r="Z35" s="49">
        <v>1402.4205960946472</v>
      </c>
      <c r="AA35" s="48">
        <f aca="true" t="shared" si="5" ref="AA35:AA43">SUM(F35:Z35)</f>
        <v>142582.38950267326</v>
      </c>
      <c r="AB35" t="s">
        <v>149</v>
      </c>
    </row>
    <row r="36" spans="2:28" ht="12.75">
      <c r="B36" s="51" t="s">
        <v>35</v>
      </c>
      <c r="C36" s="52"/>
      <c r="D36" s="53"/>
      <c r="E36" s="24" t="s">
        <v>122</v>
      </c>
      <c r="F36" s="49">
        <v>11423.048650695753</v>
      </c>
      <c r="G36" s="49">
        <v>3193.373462980456</v>
      </c>
      <c r="H36" s="49">
        <v>1298.0598664017834</v>
      </c>
      <c r="I36" s="49">
        <v>4379.65764403042</v>
      </c>
      <c r="J36" s="49">
        <v>6037.714404399099</v>
      </c>
      <c r="K36" s="49">
        <v>17920.048432507778</v>
      </c>
      <c r="L36" s="49">
        <v>732.1764239394388</v>
      </c>
      <c r="M36" s="49">
        <v>2603.429314406956</v>
      </c>
      <c r="N36" s="49">
        <v>3593.268489865848</v>
      </c>
      <c r="O36" s="49">
        <v>4177.121320436524</v>
      </c>
      <c r="P36" s="49">
        <v>3432.7622604914372</v>
      </c>
      <c r="Q36" s="49">
        <v>8929.567626239768</v>
      </c>
      <c r="R36" s="49">
        <v>9683.063663189092</v>
      </c>
      <c r="S36" s="49">
        <v>3238.753782101494</v>
      </c>
      <c r="T36" s="49">
        <v>7936.682791779465</v>
      </c>
      <c r="U36" s="49">
        <v>6006.648682584696</v>
      </c>
      <c r="V36" s="49">
        <v>1573.9965719297086</v>
      </c>
      <c r="W36" s="49">
        <v>1488.1089880898908</v>
      </c>
      <c r="X36" s="49">
        <v>4409.200536344116</v>
      </c>
      <c r="Y36" s="49">
        <v>11668.833332109696</v>
      </c>
      <c r="Z36" s="49">
        <v>1117.4522876180533</v>
      </c>
      <c r="AA36" s="48">
        <f t="shared" si="5"/>
        <v>114842.9685321415</v>
      </c>
      <c r="AB36" s="10"/>
    </row>
    <row r="37" spans="2:28" ht="12.75">
      <c r="B37" s="51" t="s">
        <v>36</v>
      </c>
      <c r="C37" s="52"/>
      <c r="D37" s="53"/>
      <c r="E37" s="24" t="s">
        <v>123</v>
      </c>
      <c r="F37" s="49">
        <v>11267.359863445201</v>
      </c>
      <c r="G37" s="49">
        <v>3503.1801698875015</v>
      </c>
      <c r="H37" s="49">
        <v>1380.2303916962771</v>
      </c>
      <c r="I37" s="49">
        <v>4677.558489264814</v>
      </c>
      <c r="J37" s="49">
        <v>5608.1592194564555</v>
      </c>
      <c r="K37" s="49">
        <v>18360.39419535692</v>
      </c>
      <c r="L37" s="49">
        <v>798.6007320476836</v>
      </c>
      <c r="M37" s="49">
        <v>2901.02244113571</v>
      </c>
      <c r="N37" s="49">
        <v>3653.717346674142</v>
      </c>
      <c r="O37" s="49">
        <v>4565.795196718994</v>
      </c>
      <c r="P37" s="49">
        <v>3367.748378794645</v>
      </c>
      <c r="Q37" s="49">
        <v>9468.591249890578</v>
      </c>
      <c r="R37" s="49">
        <v>9537.012130683452</v>
      </c>
      <c r="S37" s="49">
        <v>3130.249269949751</v>
      </c>
      <c r="T37" s="49">
        <v>7126.665044335431</v>
      </c>
      <c r="U37" s="49">
        <v>5855.06913633068</v>
      </c>
      <c r="V37" s="49">
        <v>1668.1941335447864</v>
      </c>
      <c r="W37" s="49">
        <v>1565.8385955619096</v>
      </c>
      <c r="X37" s="49">
        <v>4264.996737931579</v>
      </c>
      <c r="Y37" s="49">
        <v>10469.03550787995</v>
      </c>
      <c r="Z37" s="49">
        <v>1136.4586318555248</v>
      </c>
      <c r="AA37" s="48">
        <f t="shared" si="5"/>
        <v>114305.876862442</v>
      </c>
      <c r="AB37" s="10"/>
    </row>
    <row r="38" spans="2:28" ht="12.75">
      <c r="B38" s="51" t="s">
        <v>37</v>
      </c>
      <c r="C38" s="52"/>
      <c r="D38" s="53"/>
      <c r="E38" s="24" t="s">
        <v>124</v>
      </c>
      <c r="F38" s="25">
        <v>13995</v>
      </c>
      <c r="G38" s="25">
        <v>4537</v>
      </c>
      <c r="H38" s="25">
        <v>2034</v>
      </c>
      <c r="I38" s="25">
        <v>6059</v>
      </c>
      <c r="J38" s="25">
        <v>7351</v>
      </c>
      <c r="K38" s="25">
        <v>21329</v>
      </c>
      <c r="L38" s="25">
        <v>1034</v>
      </c>
      <c r="M38" s="25">
        <v>3800</v>
      </c>
      <c r="N38" s="25">
        <v>4933</v>
      </c>
      <c r="O38" s="25">
        <v>6893</v>
      </c>
      <c r="P38" s="25">
        <v>4410</v>
      </c>
      <c r="Q38" s="25">
        <v>13149</v>
      </c>
      <c r="R38" s="25">
        <v>14531</v>
      </c>
      <c r="S38" s="25">
        <v>4243</v>
      </c>
      <c r="T38" s="25">
        <v>10809</v>
      </c>
      <c r="U38" s="25">
        <v>7990</v>
      </c>
      <c r="V38" s="25">
        <v>1967</v>
      </c>
      <c r="W38" s="25">
        <v>2097</v>
      </c>
      <c r="X38" s="25">
        <v>5602</v>
      </c>
      <c r="Y38" s="25">
        <v>16959</v>
      </c>
      <c r="Z38" s="25">
        <v>1737</v>
      </c>
      <c r="AA38" s="48">
        <f t="shared" si="5"/>
        <v>155459</v>
      </c>
      <c r="AB38" s="10"/>
    </row>
    <row r="39" spans="2:28" ht="12.75">
      <c r="B39" s="51" t="s">
        <v>38</v>
      </c>
      <c r="C39" s="52"/>
      <c r="D39" s="53"/>
      <c r="E39" s="24" t="s">
        <v>125</v>
      </c>
      <c r="F39" s="25">
        <v>11701</v>
      </c>
      <c r="G39" s="25">
        <v>3755</v>
      </c>
      <c r="H39" s="25">
        <v>1667</v>
      </c>
      <c r="I39" s="25">
        <v>4685</v>
      </c>
      <c r="J39" s="25">
        <v>5648</v>
      </c>
      <c r="K39" s="25">
        <v>17775</v>
      </c>
      <c r="L39" s="25">
        <v>874</v>
      </c>
      <c r="M39" s="25">
        <v>3082</v>
      </c>
      <c r="N39" s="25">
        <v>4020</v>
      </c>
      <c r="O39" s="25">
        <v>5620</v>
      </c>
      <c r="P39" s="25">
        <v>3412</v>
      </c>
      <c r="Q39" s="25">
        <v>10540</v>
      </c>
      <c r="R39" s="25">
        <v>11232</v>
      </c>
      <c r="S39" s="25">
        <v>3424</v>
      </c>
      <c r="T39" s="25">
        <v>8558</v>
      </c>
      <c r="U39" s="25">
        <v>6492</v>
      </c>
      <c r="V39" s="25">
        <v>1600</v>
      </c>
      <c r="W39" s="25">
        <v>1759</v>
      </c>
      <c r="X39" s="25">
        <v>4596</v>
      </c>
      <c r="Y39" s="25">
        <v>13205</v>
      </c>
      <c r="Z39" s="25">
        <v>1480</v>
      </c>
      <c r="AA39" s="48">
        <f t="shared" si="5"/>
        <v>125125</v>
      </c>
      <c r="AB39" s="10"/>
    </row>
    <row r="40" spans="2:28" ht="12.75">
      <c r="B40" s="51" t="s">
        <v>39</v>
      </c>
      <c r="C40" s="52"/>
      <c r="D40" s="53"/>
      <c r="E40" s="24" t="s">
        <v>126</v>
      </c>
      <c r="F40" s="25">
        <v>7249</v>
      </c>
      <c r="G40" s="25">
        <v>2452</v>
      </c>
      <c r="H40" s="25">
        <v>1022</v>
      </c>
      <c r="I40" s="25">
        <v>3273</v>
      </c>
      <c r="J40" s="25">
        <v>3786</v>
      </c>
      <c r="K40" s="25">
        <v>11002</v>
      </c>
      <c r="L40" s="25">
        <v>507</v>
      </c>
      <c r="M40" s="25">
        <v>2066</v>
      </c>
      <c r="N40" s="25">
        <v>2686</v>
      </c>
      <c r="O40" s="25">
        <v>3614</v>
      </c>
      <c r="P40" s="25">
        <v>2345</v>
      </c>
      <c r="Q40" s="25">
        <v>7150</v>
      </c>
      <c r="R40" s="25">
        <v>7620</v>
      </c>
      <c r="S40" s="25">
        <v>2262</v>
      </c>
      <c r="T40" s="25">
        <v>5867</v>
      </c>
      <c r="U40" s="25">
        <v>4333</v>
      </c>
      <c r="V40" s="25">
        <v>1160</v>
      </c>
      <c r="W40" s="25">
        <v>1144</v>
      </c>
      <c r="X40" s="25">
        <v>3057</v>
      </c>
      <c r="Y40" s="25">
        <v>9146</v>
      </c>
      <c r="Z40" s="25">
        <v>901</v>
      </c>
      <c r="AA40" s="48">
        <f t="shared" si="5"/>
        <v>82642</v>
      </c>
      <c r="AB40" s="10"/>
    </row>
    <row r="41" spans="2:28" ht="12.75">
      <c r="B41" s="51" t="s">
        <v>40</v>
      </c>
      <c r="C41" s="52"/>
      <c r="D41" s="53"/>
      <c r="E41" s="24" t="s">
        <v>127</v>
      </c>
      <c r="F41" s="25">
        <v>6746</v>
      </c>
      <c r="G41" s="25">
        <v>2085</v>
      </c>
      <c r="H41" s="25">
        <v>1012</v>
      </c>
      <c r="I41" s="25">
        <v>2786</v>
      </c>
      <c r="J41" s="25">
        <v>3565</v>
      </c>
      <c r="K41" s="25">
        <v>10327</v>
      </c>
      <c r="L41" s="25">
        <v>527</v>
      </c>
      <c r="M41" s="25">
        <v>1734</v>
      </c>
      <c r="N41" s="25">
        <v>2247</v>
      </c>
      <c r="O41" s="25">
        <v>3279</v>
      </c>
      <c r="P41" s="25">
        <v>2065</v>
      </c>
      <c r="Q41" s="25">
        <v>5999</v>
      </c>
      <c r="R41" s="25">
        <v>6911</v>
      </c>
      <c r="S41" s="25">
        <v>1981</v>
      </c>
      <c r="T41" s="25">
        <v>4942</v>
      </c>
      <c r="U41" s="25">
        <v>3657</v>
      </c>
      <c r="V41" s="25">
        <v>807</v>
      </c>
      <c r="W41" s="25">
        <v>953</v>
      </c>
      <c r="X41" s="25">
        <v>2545</v>
      </c>
      <c r="Y41" s="25">
        <v>7813</v>
      </c>
      <c r="Z41" s="25">
        <v>836</v>
      </c>
      <c r="AA41" s="48">
        <f t="shared" si="5"/>
        <v>72817</v>
      </c>
      <c r="AB41" s="10"/>
    </row>
    <row r="42" spans="2:28" ht="12.75">
      <c r="B42" s="51" t="s">
        <v>41</v>
      </c>
      <c r="C42" s="52"/>
      <c r="D42" s="53"/>
      <c r="E42" s="24" t="s">
        <v>128</v>
      </c>
      <c r="F42" s="25">
        <v>4165</v>
      </c>
      <c r="G42" s="25">
        <v>746</v>
      </c>
      <c r="H42" s="25">
        <v>467</v>
      </c>
      <c r="I42" s="25">
        <v>854</v>
      </c>
      <c r="J42" s="25">
        <v>1198</v>
      </c>
      <c r="K42" s="25">
        <v>1473</v>
      </c>
      <c r="L42" s="25">
        <v>329</v>
      </c>
      <c r="M42" s="25">
        <v>531</v>
      </c>
      <c r="N42" s="25">
        <v>530</v>
      </c>
      <c r="O42" s="25">
        <v>905</v>
      </c>
      <c r="P42" s="25">
        <v>693</v>
      </c>
      <c r="Q42" s="25">
        <v>1408</v>
      </c>
      <c r="R42" s="25">
        <v>1763</v>
      </c>
      <c r="S42" s="25">
        <v>586</v>
      </c>
      <c r="T42" s="25">
        <v>966</v>
      </c>
      <c r="U42" s="25">
        <v>589</v>
      </c>
      <c r="V42" s="25">
        <v>289</v>
      </c>
      <c r="W42" s="25">
        <v>360</v>
      </c>
      <c r="X42" s="25">
        <v>389</v>
      </c>
      <c r="Y42" s="25">
        <v>1734</v>
      </c>
      <c r="Z42" s="25">
        <v>417</v>
      </c>
      <c r="AA42" s="48">
        <f t="shared" si="5"/>
        <v>20392</v>
      </c>
      <c r="AB42" s="10"/>
    </row>
    <row r="43" spans="2:28" ht="12.75">
      <c r="B43" s="51" t="s">
        <v>42</v>
      </c>
      <c r="C43" s="52"/>
      <c r="D43" s="53"/>
      <c r="E43" s="24" t="s">
        <v>129</v>
      </c>
      <c r="F43" s="25">
        <v>9830</v>
      </c>
      <c r="G43" s="25">
        <v>3791</v>
      </c>
      <c r="H43" s="25">
        <v>1567</v>
      </c>
      <c r="I43" s="25">
        <v>5205</v>
      </c>
      <c r="J43" s="25">
        <v>6153</v>
      </c>
      <c r="K43" s="25">
        <v>19856</v>
      </c>
      <c r="L43" s="25">
        <v>705</v>
      </c>
      <c r="M43" s="25">
        <v>3269</v>
      </c>
      <c r="N43" s="25">
        <v>4403</v>
      </c>
      <c r="O43" s="25">
        <v>5988</v>
      </c>
      <c r="P43" s="25">
        <v>3717</v>
      </c>
      <c r="Q43" s="25">
        <v>11741</v>
      </c>
      <c r="R43" s="25">
        <v>12768</v>
      </c>
      <c r="S43" s="25">
        <v>3657</v>
      </c>
      <c r="T43" s="25">
        <v>9843</v>
      </c>
      <c r="U43" s="25">
        <v>7401</v>
      </c>
      <c r="V43" s="25">
        <v>1678</v>
      </c>
      <c r="W43" s="25">
        <v>1737</v>
      </c>
      <c r="X43" s="25">
        <v>5213</v>
      </c>
      <c r="Y43" s="25">
        <v>15225</v>
      </c>
      <c r="Z43" s="25">
        <v>1320</v>
      </c>
      <c r="AA43" s="48">
        <f t="shared" si="5"/>
        <v>135067</v>
      </c>
      <c r="AB43" s="10"/>
    </row>
    <row r="44" spans="2:28" ht="12.75">
      <c r="B44" s="51" t="s">
        <v>43</v>
      </c>
      <c r="C44" s="52"/>
      <c r="D44" s="53"/>
      <c r="E44" s="24" t="s">
        <v>44</v>
      </c>
      <c r="F44" s="26">
        <f>SUM(F38/F34)*100</f>
        <v>61.67804335156918</v>
      </c>
      <c r="G44" s="26">
        <f aca="true" t="shared" si="6" ref="G44:AA44">SUM(G38/G34)*100</f>
        <v>67.75126802138256</v>
      </c>
      <c r="H44" s="26">
        <f t="shared" si="6"/>
        <v>75.94397186227336</v>
      </c>
      <c r="I44" s="26">
        <f t="shared" si="6"/>
        <v>66.89693511592937</v>
      </c>
      <c r="J44" s="26">
        <f t="shared" si="6"/>
        <v>63.121069637421776</v>
      </c>
      <c r="K44" s="26">
        <f t="shared" si="6"/>
        <v>58.78924967585305</v>
      </c>
      <c r="L44" s="26">
        <f t="shared" si="6"/>
        <v>67.54738898185508</v>
      </c>
      <c r="M44" s="26">
        <f t="shared" si="6"/>
        <v>69.03503143930035</v>
      </c>
      <c r="N44" s="26">
        <f t="shared" si="6"/>
        <v>68.06967905370183</v>
      </c>
      <c r="O44" s="26">
        <f t="shared" si="6"/>
        <v>78.84096784493394</v>
      </c>
      <c r="P44" s="26">
        <f t="shared" si="6"/>
        <v>64.84807147457036</v>
      </c>
      <c r="Q44" s="26">
        <f t="shared" si="6"/>
        <v>71.4691077978429</v>
      </c>
      <c r="R44" s="26">
        <f t="shared" si="6"/>
        <v>75.60323984066991</v>
      </c>
      <c r="S44" s="26">
        <f t="shared" si="6"/>
        <v>66.61953158639908</v>
      </c>
      <c r="T44" s="26">
        <f t="shared" si="6"/>
        <v>71.75695680401837</v>
      </c>
      <c r="U44" s="26">
        <f t="shared" si="6"/>
        <v>67.35955214900397</v>
      </c>
      <c r="V44" s="26">
        <f t="shared" si="6"/>
        <v>60.668855680780474</v>
      </c>
      <c r="W44" s="26">
        <f t="shared" si="6"/>
        <v>68.66522566482568</v>
      </c>
      <c r="X44" s="26">
        <f t="shared" si="6"/>
        <v>64.58234488871217</v>
      </c>
      <c r="Y44" s="26">
        <f t="shared" si="6"/>
        <v>76.60628998472254</v>
      </c>
      <c r="Z44" s="26">
        <f t="shared" si="6"/>
        <v>77.066044846426</v>
      </c>
      <c r="AA44" s="26">
        <f t="shared" si="6"/>
        <v>67.84193031053984</v>
      </c>
      <c r="AB44" s="10"/>
    </row>
    <row r="45" spans="2:27" ht="12.75">
      <c r="B45" s="51" t="s">
        <v>45</v>
      </c>
      <c r="C45" s="52"/>
      <c r="D45" s="53"/>
      <c r="E45" s="24" t="s">
        <v>46</v>
      </c>
      <c r="F45" s="26">
        <f>SUM(F40/F36)*100</f>
        <v>63.4594163227912</v>
      </c>
      <c r="G45" s="26">
        <f aca="true" t="shared" si="7" ref="G45:AA45">SUM(G40/G36)*100</f>
        <v>76.78400376357754</v>
      </c>
      <c r="H45" s="26">
        <f t="shared" si="7"/>
        <v>78.732886398605</v>
      </c>
      <c r="I45" s="26">
        <f t="shared" si="7"/>
        <v>74.73186869894222</v>
      </c>
      <c r="J45" s="26">
        <f t="shared" si="7"/>
        <v>62.70584771683648</v>
      </c>
      <c r="K45" s="26">
        <f t="shared" si="7"/>
        <v>61.394923353230865</v>
      </c>
      <c r="L45" s="26">
        <f t="shared" si="7"/>
        <v>69.24560576153378</v>
      </c>
      <c r="M45" s="26">
        <f t="shared" si="7"/>
        <v>79.35686936330826</v>
      </c>
      <c r="N45" s="26">
        <f t="shared" si="7"/>
        <v>74.75088509459754</v>
      </c>
      <c r="O45" s="26">
        <f t="shared" si="7"/>
        <v>86.51891393047507</v>
      </c>
      <c r="P45" s="26">
        <f t="shared" si="7"/>
        <v>68.31233339369933</v>
      </c>
      <c r="Q45" s="26">
        <f t="shared" si="7"/>
        <v>80.07106613974834</v>
      </c>
      <c r="R45" s="26">
        <f t="shared" si="7"/>
        <v>78.69410204301366</v>
      </c>
      <c r="S45" s="26">
        <f t="shared" si="7"/>
        <v>69.84167837952415</v>
      </c>
      <c r="T45" s="26">
        <f t="shared" si="7"/>
        <v>73.92257135533791</v>
      </c>
      <c r="U45" s="26">
        <f t="shared" si="7"/>
        <v>72.13673096218913</v>
      </c>
      <c r="V45" s="26">
        <f t="shared" si="7"/>
        <v>73.69774627767126</v>
      </c>
      <c r="W45" s="26">
        <f t="shared" si="7"/>
        <v>76.87608966520773</v>
      </c>
      <c r="X45" s="26">
        <f t="shared" si="7"/>
        <v>69.33229674635548</v>
      </c>
      <c r="Y45" s="26">
        <f t="shared" si="7"/>
        <v>78.37972948703027</v>
      </c>
      <c r="Z45" s="26">
        <f t="shared" si="7"/>
        <v>80.62984075325129</v>
      </c>
      <c r="AA45" s="26">
        <f t="shared" si="7"/>
        <v>71.96087061862276</v>
      </c>
    </row>
    <row r="46" spans="2:27" ht="12.75">
      <c r="B46" s="51" t="s">
        <v>47</v>
      </c>
      <c r="C46" s="52"/>
      <c r="D46" s="53"/>
      <c r="E46" s="24" t="s">
        <v>48</v>
      </c>
      <c r="F46" s="26">
        <f>SUM(F41/F37)*100</f>
        <v>59.87205593642313</v>
      </c>
      <c r="G46" s="26">
        <f aca="true" t="shared" si="8" ref="G46:AA46">SUM(G41/G37)*100</f>
        <v>59.51734991885833</v>
      </c>
      <c r="H46" s="26">
        <f t="shared" si="8"/>
        <v>73.32109233997312</v>
      </c>
      <c r="I46" s="26">
        <f t="shared" si="8"/>
        <v>59.56098692071906</v>
      </c>
      <c r="J46" s="26">
        <f t="shared" si="8"/>
        <v>63.568095349930545</v>
      </c>
      <c r="K46" s="26">
        <f t="shared" si="8"/>
        <v>56.246069066488516</v>
      </c>
      <c r="L46" s="26">
        <f t="shared" si="8"/>
        <v>65.99042285482571</v>
      </c>
      <c r="M46" s="26">
        <f t="shared" si="8"/>
        <v>59.77202986824063</v>
      </c>
      <c r="N46" s="26">
        <f t="shared" si="8"/>
        <v>61.499010098451365</v>
      </c>
      <c r="O46" s="26">
        <f t="shared" si="8"/>
        <v>71.8166246781351</v>
      </c>
      <c r="P46" s="26">
        <f t="shared" si="8"/>
        <v>61.31693249419919</v>
      </c>
      <c r="Q46" s="26">
        <f t="shared" si="8"/>
        <v>63.35683779854079</v>
      </c>
      <c r="R46" s="26">
        <f t="shared" si="8"/>
        <v>72.46504361429113</v>
      </c>
      <c r="S46" s="26">
        <f t="shared" si="8"/>
        <v>63.285694817262915</v>
      </c>
      <c r="T46" s="26">
        <f t="shared" si="8"/>
        <v>69.34519819937528</v>
      </c>
      <c r="U46" s="26">
        <f t="shared" si="8"/>
        <v>62.45869886161258</v>
      </c>
      <c r="V46" s="26">
        <f t="shared" si="8"/>
        <v>48.37566466471058</v>
      </c>
      <c r="W46" s="26">
        <f t="shared" si="8"/>
        <v>60.861956187637</v>
      </c>
      <c r="X46" s="26">
        <f t="shared" si="8"/>
        <v>59.67179241581938</v>
      </c>
      <c r="Y46" s="26">
        <f t="shared" si="8"/>
        <v>74.62960646297574</v>
      </c>
      <c r="Z46" s="26">
        <f t="shared" si="8"/>
        <v>73.56185052112646</v>
      </c>
      <c r="AA46" s="26">
        <f t="shared" si="8"/>
        <v>63.70363624228127</v>
      </c>
    </row>
    <row r="47" spans="2:27" ht="12.75">
      <c r="B47" s="51" t="s">
        <v>148</v>
      </c>
      <c r="C47" s="52"/>
      <c r="D47" s="53"/>
      <c r="E47" s="24" t="s">
        <v>49</v>
      </c>
      <c r="F47" s="26">
        <f>SUM(F39/F35)*100</f>
        <v>82.87616532413071</v>
      </c>
      <c r="G47" s="26">
        <f aca="true" t="shared" si="9" ref="G47:AA47">SUM(G39/G35)*100</f>
        <v>90.12401129327185</v>
      </c>
      <c r="H47" s="26">
        <f t="shared" si="9"/>
        <v>100.03459518933835</v>
      </c>
      <c r="I47" s="26">
        <f t="shared" si="9"/>
        <v>83.13587945874032</v>
      </c>
      <c r="J47" s="26">
        <f t="shared" si="9"/>
        <v>77.93866885791391</v>
      </c>
      <c r="K47" s="26">
        <f t="shared" si="9"/>
        <v>78.74043249368978</v>
      </c>
      <c r="L47" s="26">
        <f t="shared" si="9"/>
        <v>91.76553549608923</v>
      </c>
      <c r="M47" s="26">
        <f t="shared" si="9"/>
        <v>89.99229450247526</v>
      </c>
      <c r="N47" s="26">
        <f t="shared" si="9"/>
        <v>89.15117064062949</v>
      </c>
      <c r="O47" s="26">
        <f t="shared" si="9"/>
        <v>103.31438304578701</v>
      </c>
      <c r="P47" s="26">
        <f t="shared" si="9"/>
        <v>80.6333695121727</v>
      </c>
      <c r="Q47" s="26">
        <f t="shared" si="9"/>
        <v>92.0741354402456</v>
      </c>
      <c r="R47" s="26">
        <f t="shared" si="9"/>
        <v>93.91836538454534</v>
      </c>
      <c r="S47" s="26">
        <f t="shared" si="9"/>
        <v>86.39825560049542</v>
      </c>
      <c r="T47" s="26">
        <f t="shared" si="9"/>
        <v>91.2999785065002</v>
      </c>
      <c r="U47" s="26">
        <f t="shared" si="9"/>
        <v>87.95818062557355</v>
      </c>
      <c r="V47" s="26">
        <f t="shared" si="9"/>
        <v>79.31451601969805</v>
      </c>
      <c r="W47" s="26">
        <f t="shared" si="9"/>
        <v>92.57064288827468</v>
      </c>
      <c r="X47" s="26">
        <f t="shared" si="9"/>
        <v>85.1517652359411</v>
      </c>
      <c r="Y47" s="26">
        <f t="shared" si="9"/>
        <v>95.85664651715173</v>
      </c>
      <c r="Z47" s="26">
        <f t="shared" si="9"/>
        <v>105.53182148931567</v>
      </c>
      <c r="AA47" s="26">
        <f t="shared" si="9"/>
        <v>87.7562793248419</v>
      </c>
    </row>
    <row r="48" spans="2:28" ht="12.75">
      <c r="B48" s="51" t="s">
        <v>50</v>
      </c>
      <c r="C48" s="52"/>
      <c r="D48" s="53"/>
      <c r="E48" s="24" t="s">
        <v>51</v>
      </c>
      <c r="F48" s="49">
        <v>17582.21671945242</v>
      </c>
      <c r="G48" s="49">
        <v>5194.001216046489</v>
      </c>
      <c r="H48" s="49">
        <v>2076.7554564045327</v>
      </c>
      <c r="I48" s="49">
        <v>7023.278635882266</v>
      </c>
      <c r="J48" s="49">
        <v>9019.162185859606</v>
      </c>
      <c r="K48" s="49">
        <v>28122.49949706275</v>
      </c>
      <c r="L48" s="49">
        <v>1187.244082299795</v>
      </c>
      <c r="M48" s="49">
        <v>4269.984611384455</v>
      </c>
      <c r="N48" s="49">
        <v>5617.0563586254175</v>
      </c>
      <c r="O48" s="49">
        <v>6780.984675467771</v>
      </c>
      <c r="P48" s="49">
        <v>5269.282990678392</v>
      </c>
      <c r="Q48" s="49">
        <v>14265.637086419834</v>
      </c>
      <c r="R48" s="49">
        <v>14892.944989204105</v>
      </c>
      <c r="S48" s="49">
        <v>4934.2642230910915</v>
      </c>
      <c r="T48" s="49">
        <v>11662.24450107148</v>
      </c>
      <c r="U48" s="49">
        <v>9190.352376917059</v>
      </c>
      <c r="V48" s="49">
        <v>2513.931484385213</v>
      </c>
      <c r="W48" s="49">
        <v>2367.8164435082667</v>
      </c>
      <c r="X48" s="49">
        <v>6720.220038423313</v>
      </c>
      <c r="Y48" s="49">
        <v>17139.301059950572</v>
      </c>
      <c r="Z48" s="49">
        <v>1746.983639508338</v>
      </c>
      <c r="AA48" s="48">
        <f>SUM(F48:Z48)</f>
        <v>177576.16227164314</v>
      </c>
      <c r="AB48" s="10"/>
    </row>
    <row r="49" spans="2:28" ht="12.75">
      <c r="B49" s="51" t="s">
        <v>52</v>
      </c>
      <c r="C49" s="52"/>
      <c r="D49" s="53"/>
      <c r="E49" s="24" t="s">
        <v>53</v>
      </c>
      <c r="F49" s="49">
        <v>6002.859656102411</v>
      </c>
      <c r="G49" s="49">
        <v>1772.0344069797234</v>
      </c>
      <c r="H49" s="49">
        <v>708.6759021762284</v>
      </c>
      <c r="I49" s="49">
        <v>2396.5644964070893</v>
      </c>
      <c r="J49" s="49">
        <v>3080.5526779633674</v>
      </c>
      <c r="K49" s="49">
        <v>9598.99969485445</v>
      </c>
      <c r="L49" s="49">
        <v>405.06722194202064</v>
      </c>
      <c r="M49" s="49">
        <v>1456.6334285512378</v>
      </c>
      <c r="N49" s="49">
        <v>1917.3584681432576</v>
      </c>
      <c r="O49" s="49">
        <v>2313.521608859291</v>
      </c>
      <c r="P49" s="49">
        <v>1799.0865991499707</v>
      </c>
      <c r="Q49" s="49">
        <v>4868.124292726059</v>
      </c>
      <c r="R49" s="49">
        <v>5084.748937346352</v>
      </c>
      <c r="S49" s="49">
        <v>1684.8732424470631</v>
      </c>
      <c r="T49" s="49">
        <v>3984.232782598203</v>
      </c>
      <c r="U49" s="49">
        <v>3137.9915842581067</v>
      </c>
      <c r="V49" s="49">
        <v>857.8776782507157</v>
      </c>
      <c r="W49" s="49">
        <v>808.0556611711231</v>
      </c>
      <c r="X49" s="49">
        <v>2294.699837313614</v>
      </c>
      <c r="Y49" s="49">
        <v>5855.421662129732</v>
      </c>
      <c r="Z49" s="49">
        <v>596.3247453593372</v>
      </c>
      <c r="AA49" s="48">
        <f aca="true" t="shared" si="10" ref="AA49:AA57">SUM(F49:Z49)</f>
        <v>60623.704584729356</v>
      </c>
      <c r="AB49" s="10"/>
    </row>
    <row r="50" spans="2:28" ht="12.75">
      <c r="B50" s="51" t="s">
        <v>54</v>
      </c>
      <c r="C50" s="52"/>
      <c r="D50" s="53"/>
      <c r="E50" s="24" t="s">
        <v>130</v>
      </c>
      <c r="F50" s="49">
        <v>8691.561063813877</v>
      </c>
      <c r="G50" s="49">
        <v>2429.7717099687657</v>
      </c>
      <c r="H50" s="49">
        <v>987.6668600750479</v>
      </c>
      <c r="I50" s="49">
        <v>3332.3907667478156</v>
      </c>
      <c r="J50" s="49">
        <v>4593.971805285723</v>
      </c>
      <c r="K50" s="49">
        <v>13634.993597629207</v>
      </c>
      <c r="L50" s="49">
        <v>557.0978722713315</v>
      </c>
      <c r="M50" s="49">
        <v>1980.8954293574639</v>
      </c>
      <c r="N50" s="49">
        <v>2734.0435511885066</v>
      </c>
      <c r="O50" s="49">
        <v>3178.285074127002</v>
      </c>
      <c r="P50" s="49">
        <v>2611.917686510058</v>
      </c>
      <c r="Q50" s="49">
        <v>6794.323010450569</v>
      </c>
      <c r="R50" s="49">
        <v>7367.642534576725</v>
      </c>
      <c r="S50" s="49">
        <v>2464.3006546311735</v>
      </c>
      <c r="T50" s="49">
        <v>6038.857509783125</v>
      </c>
      <c r="U50" s="49">
        <v>4570.3345411544105</v>
      </c>
      <c r="V50" s="49">
        <v>1197.621382653179</v>
      </c>
      <c r="W50" s="49">
        <v>1132.2712994666083</v>
      </c>
      <c r="X50" s="49">
        <v>3354.869341460926</v>
      </c>
      <c r="Y50" s="49">
        <v>8878.573535911617</v>
      </c>
      <c r="Z50" s="49">
        <v>850.2462950763376</v>
      </c>
      <c r="AA50" s="48">
        <f t="shared" si="10"/>
        <v>87381.63552213949</v>
      </c>
      <c r="AB50" s="10"/>
    </row>
    <row r="51" spans="2:28" ht="12.75">
      <c r="B51" s="51" t="s">
        <v>55</v>
      </c>
      <c r="C51" s="52"/>
      <c r="D51" s="53"/>
      <c r="E51" s="24" t="s">
        <v>131</v>
      </c>
      <c r="F51" s="49">
        <v>8890.65565563854</v>
      </c>
      <c r="G51" s="49">
        <v>2764.229506077724</v>
      </c>
      <c r="H51" s="49">
        <v>1089.0885963294845</v>
      </c>
      <c r="I51" s="49">
        <v>3690.8878691344503</v>
      </c>
      <c r="J51" s="49">
        <v>4425.190380573884</v>
      </c>
      <c r="K51" s="49">
        <v>14487.505899433541</v>
      </c>
      <c r="L51" s="49">
        <v>630.1462100284634</v>
      </c>
      <c r="M51" s="49">
        <v>2289.0891820269912</v>
      </c>
      <c r="N51" s="49">
        <v>2883.01280743691</v>
      </c>
      <c r="O51" s="49">
        <v>3602.699601340769</v>
      </c>
      <c r="P51" s="49">
        <v>2657.3653041683347</v>
      </c>
      <c r="Q51" s="49">
        <v>7471.314075969266</v>
      </c>
      <c r="R51" s="49">
        <v>7525.302454627381</v>
      </c>
      <c r="S51" s="49">
        <v>2469.963568459919</v>
      </c>
      <c r="T51" s="49">
        <v>5623.386991288356</v>
      </c>
      <c r="U51" s="49">
        <v>4620.017835762649</v>
      </c>
      <c r="V51" s="49">
        <v>1316.3101017320344</v>
      </c>
      <c r="W51" s="49">
        <v>1235.5451440416587</v>
      </c>
      <c r="X51" s="49">
        <v>3365.3506969623863</v>
      </c>
      <c r="Y51" s="49">
        <v>8260.727524038955</v>
      </c>
      <c r="Z51" s="49">
        <v>896.7373444320008</v>
      </c>
      <c r="AA51" s="48">
        <f t="shared" si="10"/>
        <v>90194.5267495037</v>
      </c>
      <c r="AB51" s="10"/>
    </row>
    <row r="52" spans="2:28" ht="12.75">
      <c r="B52" s="51" t="s">
        <v>56</v>
      </c>
      <c r="C52" s="52"/>
      <c r="D52" s="53"/>
      <c r="E52" s="24" t="s">
        <v>132</v>
      </c>
      <c r="F52" s="25">
        <v>5156</v>
      </c>
      <c r="G52" s="25">
        <v>222</v>
      </c>
      <c r="H52" s="25">
        <v>264</v>
      </c>
      <c r="I52" s="25">
        <v>409</v>
      </c>
      <c r="J52" s="25">
        <v>408</v>
      </c>
      <c r="K52" s="25">
        <v>2261</v>
      </c>
      <c r="L52" s="25">
        <v>118</v>
      </c>
      <c r="M52" s="25">
        <v>162</v>
      </c>
      <c r="N52" s="25">
        <v>242</v>
      </c>
      <c r="O52" s="25">
        <v>749</v>
      </c>
      <c r="P52" s="25">
        <v>564</v>
      </c>
      <c r="Q52" s="25">
        <v>724</v>
      </c>
      <c r="R52" s="25">
        <v>2194</v>
      </c>
      <c r="S52" s="25">
        <v>295</v>
      </c>
      <c r="T52" s="25">
        <v>892</v>
      </c>
      <c r="U52" s="25">
        <v>698</v>
      </c>
      <c r="V52" s="25">
        <v>32</v>
      </c>
      <c r="W52" s="25">
        <v>232</v>
      </c>
      <c r="X52" s="25">
        <v>336</v>
      </c>
      <c r="Y52" s="25">
        <v>2116</v>
      </c>
      <c r="Z52" s="25">
        <v>355</v>
      </c>
      <c r="AA52" s="48">
        <f t="shared" si="10"/>
        <v>18429</v>
      </c>
      <c r="AB52" s="10"/>
    </row>
    <row r="53" spans="2:28" ht="12.75">
      <c r="B53" s="51" t="s">
        <v>57</v>
      </c>
      <c r="C53" s="52"/>
      <c r="D53" s="53"/>
      <c r="E53" s="24" t="s">
        <v>133</v>
      </c>
      <c r="F53" s="25">
        <v>2215</v>
      </c>
      <c r="G53" s="25">
        <v>163</v>
      </c>
      <c r="H53" s="25">
        <v>166</v>
      </c>
      <c r="I53" s="25">
        <v>264</v>
      </c>
      <c r="J53" s="25">
        <v>157</v>
      </c>
      <c r="K53" s="25">
        <v>1322</v>
      </c>
      <c r="L53" s="25">
        <v>62</v>
      </c>
      <c r="M53" s="25">
        <v>128</v>
      </c>
      <c r="N53" s="25">
        <v>179</v>
      </c>
      <c r="O53" s="25">
        <v>453</v>
      </c>
      <c r="P53" s="25">
        <v>230</v>
      </c>
      <c r="Q53" s="25">
        <v>444</v>
      </c>
      <c r="R53" s="25">
        <v>1112</v>
      </c>
      <c r="S53" s="25">
        <v>177</v>
      </c>
      <c r="T53" s="25">
        <v>596</v>
      </c>
      <c r="U53" s="25">
        <v>425</v>
      </c>
      <c r="V53" s="25">
        <v>11</v>
      </c>
      <c r="W53" s="25">
        <v>153</v>
      </c>
      <c r="X53" s="25">
        <v>241</v>
      </c>
      <c r="Y53" s="25">
        <v>1024</v>
      </c>
      <c r="Z53" s="25">
        <v>266</v>
      </c>
      <c r="AA53" s="48">
        <f t="shared" si="10"/>
        <v>9788</v>
      </c>
      <c r="AB53" s="10"/>
    </row>
    <row r="54" spans="2:28" ht="12.75">
      <c r="B54" s="51" t="s">
        <v>58</v>
      </c>
      <c r="C54" s="52"/>
      <c r="D54" s="53"/>
      <c r="E54" s="24" t="s">
        <v>134</v>
      </c>
      <c r="F54" s="25">
        <v>2842</v>
      </c>
      <c r="G54" s="25">
        <v>125</v>
      </c>
      <c r="H54" s="25">
        <v>146</v>
      </c>
      <c r="I54" s="25">
        <v>227</v>
      </c>
      <c r="J54" s="25">
        <v>274</v>
      </c>
      <c r="K54" s="25">
        <v>1197</v>
      </c>
      <c r="L54" s="25">
        <v>54</v>
      </c>
      <c r="M54" s="25">
        <v>90</v>
      </c>
      <c r="N54" s="25">
        <v>149</v>
      </c>
      <c r="O54" s="25">
        <v>425</v>
      </c>
      <c r="P54" s="25">
        <v>351</v>
      </c>
      <c r="Q54" s="25">
        <v>421</v>
      </c>
      <c r="R54" s="25">
        <v>1248</v>
      </c>
      <c r="S54" s="25">
        <v>167</v>
      </c>
      <c r="T54" s="25">
        <v>508</v>
      </c>
      <c r="U54" s="25">
        <v>363</v>
      </c>
      <c r="V54" s="25">
        <v>26</v>
      </c>
      <c r="W54" s="25">
        <v>140</v>
      </c>
      <c r="X54" s="25">
        <v>200</v>
      </c>
      <c r="Y54" s="25">
        <v>1327</v>
      </c>
      <c r="Z54" s="25">
        <v>179</v>
      </c>
      <c r="AA54" s="48">
        <f t="shared" si="10"/>
        <v>10459</v>
      </c>
      <c r="AB54" s="10"/>
    </row>
    <row r="55" spans="2:28" ht="12.75">
      <c r="B55" s="51" t="s">
        <v>59</v>
      </c>
      <c r="C55" s="52"/>
      <c r="D55" s="53"/>
      <c r="E55" s="24" t="s">
        <v>135</v>
      </c>
      <c r="F55" s="25">
        <v>2314</v>
      </c>
      <c r="G55" s="25">
        <v>97</v>
      </c>
      <c r="H55" s="25">
        <v>118</v>
      </c>
      <c r="I55" s="25">
        <v>182</v>
      </c>
      <c r="J55" s="25">
        <v>134</v>
      </c>
      <c r="K55" s="25">
        <v>1064</v>
      </c>
      <c r="L55" s="25">
        <v>64</v>
      </c>
      <c r="M55" s="25">
        <v>72</v>
      </c>
      <c r="N55" s="25">
        <v>93</v>
      </c>
      <c r="O55" s="25">
        <v>324</v>
      </c>
      <c r="P55" s="25">
        <v>213</v>
      </c>
      <c r="Q55" s="25">
        <v>303</v>
      </c>
      <c r="R55" s="25">
        <v>946</v>
      </c>
      <c r="S55" s="25">
        <v>128</v>
      </c>
      <c r="T55" s="25">
        <v>384</v>
      </c>
      <c r="U55" s="25">
        <v>335</v>
      </c>
      <c r="V55" s="25">
        <v>6</v>
      </c>
      <c r="W55" s="25">
        <v>92</v>
      </c>
      <c r="X55" s="25">
        <v>136</v>
      </c>
      <c r="Y55" s="25">
        <v>789</v>
      </c>
      <c r="Z55" s="25">
        <v>176</v>
      </c>
      <c r="AA55" s="48">
        <f t="shared" si="10"/>
        <v>7970</v>
      </c>
      <c r="AB55" s="10"/>
    </row>
    <row r="56" spans="2:28" ht="12.75">
      <c r="B56" s="51" t="s">
        <v>60</v>
      </c>
      <c r="C56" s="52"/>
      <c r="D56" s="53"/>
      <c r="E56" s="24" t="s">
        <v>136</v>
      </c>
      <c r="F56" s="25">
        <v>4785</v>
      </c>
      <c r="G56" s="25">
        <v>222</v>
      </c>
      <c r="H56" s="25">
        <v>252</v>
      </c>
      <c r="I56" s="25">
        <v>260</v>
      </c>
      <c r="J56" s="25">
        <v>0</v>
      </c>
      <c r="K56" s="25">
        <v>971</v>
      </c>
      <c r="L56" s="25">
        <v>118</v>
      </c>
      <c r="M56" s="25">
        <v>162</v>
      </c>
      <c r="N56" s="25">
        <v>129</v>
      </c>
      <c r="O56" s="25">
        <v>381</v>
      </c>
      <c r="P56" s="25">
        <v>435</v>
      </c>
      <c r="Q56" s="25">
        <v>430</v>
      </c>
      <c r="R56" s="25">
        <v>1151</v>
      </c>
      <c r="S56" s="25">
        <v>295</v>
      </c>
      <c r="T56" s="25">
        <v>528</v>
      </c>
      <c r="U56" s="25">
        <v>377</v>
      </c>
      <c r="V56" s="25">
        <v>32</v>
      </c>
      <c r="W56" s="25">
        <v>232</v>
      </c>
      <c r="X56" s="25">
        <v>215</v>
      </c>
      <c r="Y56" s="25">
        <v>96</v>
      </c>
      <c r="Z56" s="25">
        <v>355</v>
      </c>
      <c r="AA56" s="48">
        <f t="shared" si="10"/>
        <v>11426</v>
      </c>
      <c r="AB56" s="10"/>
    </row>
    <row r="57" spans="2:28" ht="12.75">
      <c r="B57" s="51" t="s">
        <v>61</v>
      </c>
      <c r="C57" s="52"/>
      <c r="D57" s="53"/>
      <c r="E57" s="24" t="s">
        <v>137</v>
      </c>
      <c r="F57" s="25">
        <v>371</v>
      </c>
      <c r="G57" s="25">
        <v>0</v>
      </c>
      <c r="H57" s="25">
        <v>12</v>
      </c>
      <c r="I57" s="25">
        <v>149</v>
      </c>
      <c r="J57" s="25">
        <v>408</v>
      </c>
      <c r="K57" s="25">
        <v>1290</v>
      </c>
      <c r="L57" s="25">
        <v>0</v>
      </c>
      <c r="M57" s="25">
        <v>0</v>
      </c>
      <c r="N57" s="25">
        <v>113</v>
      </c>
      <c r="O57" s="25">
        <v>368</v>
      </c>
      <c r="P57" s="25">
        <v>129</v>
      </c>
      <c r="Q57" s="25">
        <v>294</v>
      </c>
      <c r="R57" s="25">
        <v>1043</v>
      </c>
      <c r="S57" s="25">
        <v>0</v>
      </c>
      <c r="T57" s="25">
        <v>364</v>
      </c>
      <c r="U57" s="25">
        <v>321</v>
      </c>
      <c r="V57" s="25">
        <v>0</v>
      </c>
      <c r="W57" s="25">
        <v>0</v>
      </c>
      <c r="X57" s="25">
        <v>121</v>
      </c>
      <c r="Y57" s="25">
        <v>2020</v>
      </c>
      <c r="Z57" s="25">
        <v>0</v>
      </c>
      <c r="AA57" s="48">
        <f t="shared" si="10"/>
        <v>7003</v>
      </c>
      <c r="AB57" s="10"/>
    </row>
    <row r="58" spans="2:27" ht="12.75">
      <c r="B58" s="51" t="s">
        <v>62</v>
      </c>
      <c r="C58" s="52"/>
      <c r="D58" s="53"/>
      <c r="E58" s="24" t="s">
        <v>63</v>
      </c>
      <c r="F58" s="26">
        <f>SUM(F52/F48)*100</f>
        <v>29.325085012150726</v>
      </c>
      <c r="G58" s="26">
        <f aca="true" t="shared" si="11" ref="G58:AA58">SUM(G52/G48)*100</f>
        <v>4.274161494497674</v>
      </c>
      <c r="H58" s="26">
        <f t="shared" si="11"/>
        <v>12.712137059076795</v>
      </c>
      <c r="I58" s="26">
        <f t="shared" si="11"/>
        <v>5.823491010457701</v>
      </c>
      <c r="J58" s="26">
        <f t="shared" si="11"/>
        <v>4.523701776199005</v>
      </c>
      <c r="K58" s="26">
        <f t="shared" si="11"/>
        <v>8.039825906072643</v>
      </c>
      <c r="L58" s="26">
        <f t="shared" si="11"/>
        <v>9.938984052160844</v>
      </c>
      <c r="M58" s="26">
        <f t="shared" si="11"/>
        <v>3.793924679917636</v>
      </c>
      <c r="N58" s="26">
        <f t="shared" si="11"/>
        <v>4.308306425097384</v>
      </c>
      <c r="O58" s="26">
        <f t="shared" si="11"/>
        <v>11.045593462402744</v>
      </c>
      <c r="P58" s="26">
        <f t="shared" si="11"/>
        <v>10.703543556072855</v>
      </c>
      <c r="Q58" s="26">
        <f t="shared" si="11"/>
        <v>5.07513261142197</v>
      </c>
      <c r="R58" s="26">
        <f t="shared" si="11"/>
        <v>14.731807588025273</v>
      </c>
      <c r="S58" s="26">
        <f t="shared" si="11"/>
        <v>5.978601604256935</v>
      </c>
      <c r="T58" s="26">
        <f t="shared" si="11"/>
        <v>7.648613437302284</v>
      </c>
      <c r="U58" s="26">
        <f t="shared" si="11"/>
        <v>7.594920971182032</v>
      </c>
      <c r="V58" s="26">
        <f t="shared" si="11"/>
        <v>1.272906608583474</v>
      </c>
      <c r="W58" s="26">
        <f t="shared" si="11"/>
        <v>9.798056797690705</v>
      </c>
      <c r="X58" s="26">
        <f t="shared" si="11"/>
        <v>4.999836286295646</v>
      </c>
      <c r="Y58" s="26">
        <f t="shared" si="11"/>
        <v>12.345894343057315</v>
      </c>
      <c r="Z58" s="26">
        <f t="shared" si="11"/>
        <v>20.320739815280085</v>
      </c>
      <c r="AA58" s="26">
        <f t="shared" si="11"/>
        <v>10.378082150355661</v>
      </c>
    </row>
    <row r="59" spans="2:27" ht="12.75">
      <c r="B59" s="51" t="s">
        <v>64</v>
      </c>
      <c r="C59" s="52"/>
      <c r="D59" s="53"/>
      <c r="E59" s="24" t="s">
        <v>65</v>
      </c>
      <c r="F59" s="26">
        <f>SUM(F54/F50)*100</f>
        <v>32.69838385916975</v>
      </c>
      <c r="G59" s="26">
        <f aca="true" t="shared" si="12" ref="G59:AA59">SUM(G54/G50)*100</f>
        <v>5.144516231181524</v>
      </c>
      <c r="H59" s="26">
        <f t="shared" si="12"/>
        <v>14.782312326335035</v>
      </c>
      <c r="I59" s="26">
        <f t="shared" si="12"/>
        <v>6.81192620820806</v>
      </c>
      <c r="J59" s="26">
        <f t="shared" si="12"/>
        <v>5.964337867392691</v>
      </c>
      <c r="K59" s="26">
        <f t="shared" si="12"/>
        <v>8.778882009949232</v>
      </c>
      <c r="L59" s="26">
        <f t="shared" si="12"/>
        <v>9.693090332554634</v>
      </c>
      <c r="M59" s="26">
        <f t="shared" si="12"/>
        <v>4.543399851712162</v>
      </c>
      <c r="N59" s="26">
        <f t="shared" si="12"/>
        <v>5.449803458150062</v>
      </c>
      <c r="O59" s="26">
        <f t="shared" si="12"/>
        <v>13.371991186685392</v>
      </c>
      <c r="P59" s="26">
        <f t="shared" si="12"/>
        <v>13.438402052745868</v>
      </c>
      <c r="Q59" s="26">
        <f t="shared" si="12"/>
        <v>6.196349501671413</v>
      </c>
      <c r="R59" s="26">
        <f t="shared" si="12"/>
        <v>16.938932557369224</v>
      </c>
      <c r="S59" s="26">
        <f t="shared" si="12"/>
        <v>6.776770508345075</v>
      </c>
      <c r="T59" s="26">
        <f t="shared" si="12"/>
        <v>8.412187225431717</v>
      </c>
      <c r="U59" s="26">
        <f t="shared" si="12"/>
        <v>7.942525798304267</v>
      </c>
      <c r="V59" s="26">
        <f t="shared" si="12"/>
        <v>2.1709699222637697</v>
      </c>
      <c r="W59" s="26">
        <f t="shared" si="12"/>
        <v>12.364527835859777</v>
      </c>
      <c r="X59" s="26">
        <f t="shared" si="12"/>
        <v>5.961484029446796</v>
      </c>
      <c r="Y59" s="26">
        <f t="shared" si="12"/>
        <v>14.946094602163464</v>
      </c>
      <c r="Z59" s="26">
        <f t="shared" si="12"/>
        <v>21.052723315181147</v>
      </c>
      <c r="AA59" s="26">
        <f t="shared" si="12"/>
        <v>11.969334217085065</v>
      </c>
    </row>
    <row r="60" spans="2:27" ht="12.75">
      <c r="B60" s="51" t="s">
        <v>66</v>
      </c>
      <c r="C60" s="52"/>
      <c r="D60" s="53"/>
      <c r="E60" s="24" t="s">
        <v>67</v>
      </c>
      <c r="F60" s="26">
        <f>SUM(F55/F51)*100</f>
        <v>26.027326775752908</v>
      </c>
      <c r="G60" s="26">
        <f aca="true" t="shared" si="13" ref="G60:AA60">SUM(G55/G51)*100</f>
        <v>3.5091152810114234</v>
      </c>
      <c r="H60" s="26">
        <f t="shared" si="13"/>
        <v>10.83474754925275</v>
      </c>
      <c r="I60" s="26">
        <f t="shared" si="13"/>
        <v>4.931062835097204</v>
      </c>
      <c r="J60" s="26">
        <f t="shared" si="13"/>
        <v>3.028118306237078</v>
      </c>
      <c r="K60" s="26">
        <f t="shared" si="13"/>
        <v>7.344259304436951</v>
      </c>
      <c r="L60" s="26">
        <f t="shared" si="13"/>
        <v>10.15637307365685</v>
      </c>
      <c r="M60" s="26">
        <f t="shared" si="13"/>
        <v>3.1453558282182748</v>
      </c>
      <c r="N60" s="26">
        <f t="shared" si="13"/>
        <v>3.225792121356546</v>
      </c>
      <c r="O60" s="26">
        <f t="shared" si="13"/>
        <v>8.993256053860867</v>
      </c>
      <c r="P60" s="26">
        <f t="shared" si="13"/>
        <v>8.015458005186147</v>
      </c>
      <c r="Q60" s="26">
        <f t="shared" si="13"/>
        <v>4.055511479226515</v>
      </c>
      <c r="R60" s="26">
        <f t="shared" si="13"/>
        <v>12.570923304461942</v>
      </c>
      <c r="S60" s="26">
        <f t="shared" si="13"/>
        <v>5.182262671178225</v>
      </c>
      <c r="T60" s="26">
        <f t="shared" si="13"/>
        <v>6.828624823347308</v>
      </c>
      <c r="U60" s="26">
        <f t="shared" si="13"/>
        <v>7.2510542579907575</v>
      </c>
      <c r="V60" s="26">
        <f t="shared" si="13"/>
        <v>0.455819642507115</v>
      </c>
      <c r="W60" s="26">
        <f t="shared" si="13"/>
        <v>7.446105910711916</v>
      </c>
      <c r="X60" s="26">
        <f t="shared" si="13"/>
        <v>4.041183586684014</v>
      </c>
      <c r="Y60" s="26">
        <f t="shared" si="13"/>
        <v>9.551216859580313</v>
      </c>
      <c r="Z60" s="26">
        <f t="shared" si="13"/>
        <v>19.626705756464233</v>
      </c>
      <c r="AA60" s="26">
        <f t="shared" si="13"/>
        <v>8.83645636517945</v>
      </c>
    </row>
    <row r="61" spans="2:27" ht="12.75">
      <c r="B61" s="51" t="s">
        <v>68</v>
      </c>
      <c r="C61" s="52"/>
      <c r="D61" s="53"/>
      <c r="E61" s="24" t="s">
        <v>69</v>
      </c>
      <c r="F61" s="26">
        <f>SUM(F53/F49)*100</f>
        <v>36.899080220012586</v>
      </c>
      <c r="G61" s="26">
        <f aca="true" t="shared" si="14" ref="G61:AA61">SUM(G53/G49)*100</f>
        <v>9.198466991271301</v>
      </c>
      <c r="H61" s="26">
        <f t="shared" si="14"/>
        <v>23.423965664733483</v>
      </c>
      <c r="I61" s="26">
        <f t="shared" si="14"/>
        <v>11.015768630295021</v>
      </c>
      <c r="J61" s="26">
        <f t="shared" si="14"/>
        <v>5.096488079009146</v>
      </c>
      <c r="K61" s="26">
        <f t="shared" si="14"/>
        <v>13.772268382388416</v>
      </c>
      <c r="L61" s="26">
        <f t="shared" si="14"/>
        <v>15.30610146699907</v>
      </c>
      <c r="M61" s="26">
        <f t="shared" si="14"/>
        <v>8.787385864630906</v>
      </c>
      <c r="N61" s="26">
        <f t="shared" si="14"/>
        <v>9.33576078621026</v>
      </c>
      <c r="O61" s="26">
        <f t="shared" si="14"/>
        <v>19.580538961265937</v>
      </c>
      <c r="P61" s="26">
        <f t="shared" si="14"/>
        <v>12.784265088110267</v>
      </c>
      <c r="Q61" s="26">
        <f t="shared" si="14"/>
        <v>9.120555953417703</v>
      </c>
      <c r="R61" s="26">
        <f t="shared" si="14"/>
        <v>21.869319679337693</v>
      </c>
      <c r="S61" s="26">
        <f t="shared" si="14"/>
        <v>10.505241316725412</v>
      </c>
      <c r="T61" s="26">
        <f t="shared" si="14"/>
        <v>14.958965314555133</v>
      </c>
      <c r="U61" s="26">
        <f t="shared" si="14"/>
        <v>13.543694703709022</v>
      </c>
      <c r="V61" s="26">
        <f t="shared" si="14"/>
        <v>1.282234085217128</v>
      </c>
      <c r="W61" s="26">
        <f t="shared" si="14"/>
        <v>18.934339223396517</v>
      </c>
      <c r="X61" s="26">
        <f t="shared" si="14"/>
        <v>10.502462940082687</v>
      </c>
      <c r="Y61" s="26">
        <f t="shared" si="14"/>
        <v>17.488065917144404</v>
      </c>
      <c r="Z61" s="26">
        <f t="shared" si="14"/>
        <v>44.606567490287865</v>
      </c>
      <c r="AA61" s="26">
        <f t="shared" si="14"/>
        <v>16.1454996309571</v>
      </c>
    </row>
    <row r="62" spans="2:27" ht="12.75">
      <c r="B62" s="51" t="s">
        <v>70</v>
      </c>
      <c r="C62" s="52"/>
      <c r="D62" s="53"/>
      <c r="E62" s="27" t="s">
        <v>71</v>
      </c>
      <c r="F62" s="47">
        <v>11211.324748084044</v>
      </c>
      <c r="G62" s="47">
        <v>3313.772848279223</v>
      </c>
      <c r="H62" s="47">
        <v>1324.7577728608026</v>
      </c>
      <c r="I62" s="47">
        <v>4480.235963566794</v>
      </c>
      <c r="J62" s="47">
        <v>5749.3014882914695</v>
      </c>
      <c r="K62" s="47">
        <v>17935.85907726471</v>
      </c>
      <c r="L62" s="47">
        <v>757.4393921150062</v>
      </c>
      <c r="M62" s="47">
        <v>2724.4685836793415</v>
      </c>
      <c r="N62" s="47">
        <v>3582.2845249611814</v>
      </c>
      <c r="O62" s="47">
        <v>4326.187947260548</v>
      </c>
      <c r="P62" s="47">
        <v>3359.8721530471844</v>
      </c>
      <c r="Q62" s="47">
        <v>9099.889379479591</v>
      </c>
      <c r="R62" s="47">
        <v>9496.43477173253</v>
      </c>
      <c r="S62" s="47">
        <v>3146.01053405148</v>
      </c>
      <c r="T62" s="47">
        <v>7432.84935710626</v>
      </c>
      <c r="U62" s="47">
        <v>5859.883596464507</v>
      </c>
      <c r="V62" s="47">
        <v>1603.6045826209738</v>
      </c>
      <c r="W62" s="47">
        <v>1510.343728212291</v>
      </c>
      <c r="X62" s="47">
        <v>4284.726521644964</v>
      </c>
      <c r="Y62" s="47">
        <v>10923.565108074337</v>
      </c>
      <c r="Z62" s="47">
        <v>1114.1419889229219</v>
      </c>
      <c r="AA62" s="48">
        <f>SUM(F62:Z62)</f>
        <v>113236.95406772016</v>
      </c>
    </row>
    <row r="63" spans="2:27" ht="13.5" customHeight="1">
      <c r="B63" s="51" t="s">
        <v>72</v>
      </c>
      <c r="C63" s="54"/>
      <c r="D63" s="55"/>
      <c r="E63" s="24" t="s">
        <v>73</v>
      </c>
      <c r="F63" s="47">
        <v>5099.355794111845</v>
      </c>
      <c r="G63" s="47">
        <v>1506.1445126753188</v>
      </c>
      <c r="H63" s="47">
        <v>602.244102594559</v>
      </c>
      <c r="I63" s="47">
        <v>2036.6851065208837</v>
      </c>
      <c r="J63" s="47">
        <v>2616.082940525593</v>
      </c>
      <c r="K63" s="47">
        <v>8155.827267686356</v>
      </c>
      <c r="L63" s="47">
        <v>344.27760506081773</v>
      </c>
      <c r="M63" s="47">
        <v>1238.1680665725662</v>
      </c>
      <c r="N63" s="47">
        <v>1629.0274147487821</v>
      </c>
      <c r="O63" s="47">
        <v>1966.3461888510558</v>
      </c>
      <c r="P63" s="47">
        <v>1528.2595869775673</v>
      </c>
      <c r="Q63" s="47">
        <v>4136.950959655439</v>
      </c>
      <c r="R63" s="47">
        <v>4319.399187982648</v>
      </c>
      <c r="S63" s="47">
        <v>1431.1292814255846</v>
      </c>
      <c r="T63" s="47">
        <v>3382.9222381151612</v>
      </c>
      <c r="U63" s="47">
        <v>2665.5230623420757</v>
      </c>
      <c r="V63" s="47">
        <v>729.0259580083201</v>
      </c>
      <c r="W63" s="47">
        <v>686.6616807292105</v>
      </c>
      <c r="X63" s="47">
        <v>1949.1235142748583</v>
      </c>
      <c r="Y63" s="47">
        <v>4971.684889147298</v>
      </c>
      <c r="Z63" s="47">
        <v>506.65031487637685</v>
      </c>
      <c r="AA63" s="48">
        <f aca="true" t="shared" si="15" ref="AA63:AA70">SUM(F63:Z63)</f>
        <v>51501.48967288232</v>
      </c>
    </row>
    <row r="64" spans="2:27" ht="12.75">
      <c r="B64" s="51" t="s">
        <v>74</v>
      </c>
      <c r="C64" s="52"/>
      <c r="D64" s="53"/>
      <c r="E64" s="27" t="s">
        <v>138</v>
      </c>
      <c r="F64" s="47">
        <v>5484.441030337566</v>
      </c>
      <c r="G64" s="47">
        <v>1533.2043993784832</v>
      </c>
      <c r="H64" s="47">
        <v>623.225288521802</v>
      </c>
      <c r="I64" s="47">
        <v>2102.7638782129316</v>
      </c>
      <c r="J64" s="47">
        <v>2898.831093302723</v>
      </c>
      <c r="K64" s="47">
        <v>8603.784496960532</v>
      </c>
      <c r="L64" s="47">
        <v>351.53298770680715</v>
      </c>
      <c r="M64" s="47">
        <v>1249.9600577861015</v>
      </c>
      <c r="N64" s="47">
        <v>1725.2022416659365</v>
      </c>
      <c r="O64" s="47">
        <v>2005.5220159729038</v>
      </c>
      <c r="P64" s="47">
        <v>1648.1398936952678</v>
      </c>
      <c r="Q64" s="47">
        <v>4287.269412053194</v>
      </c>
      <c r="R64" s="47">
        <v>4649.038385258952</v>
      </c>
      <c r="S64" s="47">
        <v>1554.9924256548202</v>
      </c>
      <c r="T64" s="47">
        <v>3810.564944530652</v>
      </c>
      <c r="U64" s="47">
        <v>2883.915800147109</v>
      </c>
      <c r="V64" s="47">
        <v>755.708186551073</v>
      </c>
      <c r="W64" s="47">
        <v>714.4717878267305</v>
      </c>
      <c r="X64" s="47">
        <v>2116.948029547191</v>
      </c>
      <c r="Y64" s="47">
        <v>5602.447320304035</v>
      </c>
      <c r="Z64" s="47">
        <v>536.511868509266</v>
      </c>
      <c r="AA64" s="48">
        <f t="shared" si="15"/>
        <v>55138.47554392407</v>
      </c>
    </row>
    <row r="65" spans="2:27" ht="12.75">
      <c r="B65" s="51" t="s">
        <v>75</v>
      </c>
      <c r="C65" s="52"/>
      <c r="D65" s="53"/>
      <c r="E65" s="24" t="s">
        <v>139</v>
      </c>
      <c r="F65" s="47">
        <v>5726.883717746478</v>
      </c>
      <c r="G65" s="47">
        <v>1780.5684489007401</v>
      </c>
      <c r="H65" s="47">
        <v>701.5324843390007</v>
      </c>
      <c r="I65" s="47">
        <v>2377.472085353863</v>
      </c>
      <c r="J65" s="47">
        <v>2850.4703949887453</v>
      </c>
      <c r="K65" s="47">
        <v>9332.074580304177</v>
      </c>
      <c r="L65" s="47">
        <v>405.9064044081991</v>
      </c>
      <c r="M65" s="47">
        <v>1474.50852589324</v>
      </c>
      <c r="N65" s="47">
        <v>1857.0822832952447</v>
      </c>
      <c r="O65" s="47">
        <v>2320.6659312876445</v>
      </c>
      <c r="P65" s="47">
        <v>1711.7322593519164</v>
      </c>
      <c r="Q65" s="47">
        <v>4812.619967426397</v>
      </c>
      <c r="R65" s="47">
        <v>4847.39638647358</v>
      </c>
      <c r="S65" s="47">
        <v>1591.01810839666</v>
      </c>
      <c r="T65" s="47">
        <v>3622.2844125756064</v>
      </c>
      <c r="U65" s="47">
        <v>2975.967796317398</v>
      </c>
      <c r="V65" s="47">
        <v>847.8963960699007</v>
      </c>
      <c r="W65" s="47">
        <v>795.8719403855604</v>
      </c>
      <c r="X65" s="47">
        <v>2167.778492097773</v>
      </c>
      <c r="Y65" s="47">
        <v>5321.117787770302</v>
      </c>
      <c r="Z65" s="47">
        <v>577.6301204136558</v>
      </c>
      <c r="AA65" s="48">
        <f t="shared" si="15"/>
        <v>58098.47852379608</v>
      </c>
    </row>
    <row r="66" spans="2:27" ht="12.75">
      <c r="B66" s="51" t="s">
        <v>76</v>
      </c>
      <c r="C66" s="52"/>
      <c r="D66" s="53"/>
      <c r="E66" s="24" t="s">
        <v>140</v>
      </c>
      <c r="F66" s="25">
        <v>3085</v>
      </c>
      <c r="G66" s="25">
        <v>0</v>
      </c>
      <c r="H66" s="25">
        <v>0</v>
      </c>
      <c r="I66" s="25">
        <v>0</v>
      </c>
      <c r="J66" s="25">
        <v>59</v>
      </c>
      <c r="K66" s="25">
        <v>530</v>
      </c>
      <c r="L66" s="25">
        <v>0</v>
      </c>
      <c r="M66" s="25">
        <v>0</v>
      </c>
      <c r="N66" s="25">
        <v>0</v>
      </c>
      <c r="O66" s="25">
        <v>167</v>
      </c>
      <c r="P66" s="25">
        <v>159</v>
      </c>
      <c r="Q66" s="25">
        <v>283</v>
      </c>
      <c r="R66" s="25">
        <v>1071</v>
      </c>
      <c r="S66" s="25">
        <v>157</v>
      </c>
      <c r="T66" s="25">
        <v>397</v>
      </c>
      <c r="U66" s="25">
        <v>354</v>
      </c>
      <c r="V66" s="25">
        <v>0</v>
      </c>
      <c r="W66" s="25">
        <v>72</v>
      </c>
      <c r="X66" s="25">
        <v>170</v>
      </c>
      <c r="Y66" s="25">
        <v>689</v>
      </c>
      <c r="Z66" s="25">
        <v>182</v>
      </c>
      <c r="AA66" s="48">
        <f t="shared" si="15"/>
        <v>7375</v>
      </c>
    </row>
    <row r="67" spans="2:27" ht="12.75">
      <c r="B67" s="51" t="s">
        <v>77</v>
      </c>
      <c r="C67" s="52"/>
      <c r="D67" s="53"/>
      <c r="E67" s="24" t="s">
        <v>141</v>
      </c>
      <c r="F67" s="25">
        <v>1794</v>
      </c>
      <c r="G67" s="25">
        <v>0</v>
      </c>
      <c r="H67" s="25">
        <v>0</v>
      </c>
      <c r="I67" s="25">
        <v>0</v>
      </c>
      <c r="J67" s="25">
        <v>5</v>
      </c>
      <c r="K67" s="25">
        <v>266</v>
      </c>
      <c r="L67" s="25">
        <v>0</v>
      </c>
      <c r="M67" s="25">
        <v>0</v>
      </c>
      <c r="N67" s="25">
        <v>0</v>
      </c>
      <c r="O67" s="25">
        <v>93</v>
      </c>
      <c r="P67" s="25">
        <v>77</v>
      </c>
      <c r="Q67" s="25">
        <v>144</v>
      </c>
      <c r="R67" s="25">
        <v>381</v>
      </c>
      <c r="S67" s="25">
        <v>84</v>
      </c>
      <c r="T67" s="25">
        <v>231</v>
      </c>
      <c r="U67" s="25">
        <v>138</v>
      </c>
      <c r="V67" s="25">
        <v>0</v>
      </c>
      <c r="W67" s="25">
        <v>46</v>
      </c>
      <c r="X67" s="25">
        <v>141</v>
      </c>
      <c r="Y67" s="25">
        <v>274</v>
      </c>
      <c r="Z67" s="25">
        <v>109</v>
      </c>
      <c r="AA67" s="48">
        <f t="shared" si="15"/>
        <v>3783</v>
      </c>
    </row>
    <row r="68" spans="2:27" ht="12.75">
      <c r="B68" s="51" t="s">
        <v>78</v>
      </c>
      <c r="C68" s="52"/>
      <c r="D68" s="53"/>
      <c r="E68" s="24" t="s">
        <v>142</v>
      </c>
      <c r="F68" s="25">
        <v>1440</v>
      </c>
      <c r="G68" s="25">
        <v>0</v>
      </c>
      <c r="H68" s="25">
        <v>0</v>
      </c>
      <c r="I68" s="25">
        <v>0</v>
      </c>
      <c r="J68" s="25">
        <v>41</v>
      </c>
      <c r="K68" s="25">
        <v>324</v>
      </c>
      <c r="L68" s="25">
        <v>0</v>
      </c>
      <c r="M68" s="25">
        <v>0</v>
      </c>
      <c r="N68" s="25">
        <v>0</v>
      </c>
      <c r="O68" s="25">
        <v>86</v>
      </c>
      <c r="P68" s="25">
        <v>84</v>
      </c>
      <c r="Q68" s="25">
        <v>122</v>
      </c>
      <c r="R68" s="25">
        <v>554</v>
      </c>
      <c r="S68" s="25">
        <v>89</v>
      </c>
      <c r="T68" s="25">
        <v>236</v>
      </c>
      <c r="U68" s="25">
        <v>165</v>
      </c>
      <c r="V68" s="25">
        <v>0</v>
      </c>
      <c r="W68" s="25">
        <v>37</v>
      </c>
      <c r="X68" s="25">
        <v>86</v>
      </c>
      <c r="Y68" s="25">
        <v>436</v>
      </c>
      <c r="Z68" s="25">
        <v>95</v>
      </c>
      <c r="AA68" s="48">
        <f t="shared" si="15"/>
        <v>3795</v>
      </c>
    </row>
    <row r="69" spans="2:27" ht="12.75">
      <c r="B69" s="51" t="s">
        <v>79</v>
      </c>
      <c r="C69" s="52"/>
      <c r="D69" s="53"/>
      <c r="E69" s="24" t="s">
        <v>143</v>
      </c>
      <c r="F69" s="25">
        <v>1645</v>
      </c>
      <c r="G69" s="25">
        <v>0</v>
      </c>
      <c r="H69" s="25">
        <v>0</v>
      </c>
      <c r="I69" s="25">
        <v>0</v>
      </c>
      <c r="J69" s="25">
        <v>18</v>
      </c>
      <c r="K69" s="25">
        <v>206</v>
      </c>
      <c r="L69" s="25">
        <v>0</v>
      </c>
      <c r="M69" s="25">
        <v>0</v>
      </c>
      <c r="N69" s="25">
        <v>0</v>
      </c>
      <c r="O69" s="25">
        <v>81</v>
      </c>
      <c r="P69" s="25">
        <v>75</v>
      </c>
      <c r="Q69" s="25">
        <v>161</v>
      </c>
      <c r="R69" s="25">
        <v>517</v>
      </c>
      <c r="S69" s="25">
        <v>68</v>
      </c>
      <c r="T69" s="25">
        <v>161</v>
      </c>
      <c r="U69" s="25">
        <v>189</v>
      </c>
      <c r="V69" s="25">
        <v>0</v>
      </c>
      <c r="W69" s="25">
        <v>35</v>
      </c>
      <c r="X69" s="25">
        <v>84</v>
      </c>
      <c r="Y69" s="25">
        <v>253</v>
      </c>
      <c r="Z69" s="25">
        <v>87</v>
      </c>
      <c r="AA69" s="48">
        <f t="shared" si="15"/>
        <v>3580</v>
      </c>
    </row>
    <row r="70" spans="2:27" ht="12.75">
      <c r="B70" s="51" t="s">
        <v>80</v>
      </c>
      <c r="C70" s="52"/>
      <c r="D70" s="53"/>
      <c r="E70" s="27" t="s">
        <v>144</v>
      </c>
      <c r="F70" s="25">
        <v>3085</v>
      </c>
      <c r="G70" s="25">
        <v>0</v>
      </c>
      <c r="H70" s="25">
        <v>0</v>
      </c>
      <c r="I70" s="25">
        <v>0</v>
      </c>
      <c r="J70" s="25">
        <v>59</v>
      </c>
      <c r="K70" s="25">
        <v>365</v>
      </c>
      <c r="L70" s="25">
        <v>0</v>
      </c>
      <c r="M70" s="25">
        <v>0</v>
      </c>
      <c r="N70" s="25">
        <v>0</v>
      </c>
      <c r="O70" s="25">
        <v>167</v>
      </c>
      <c r="P70" s="25">
        <v>159</v>
      </c>
      <c r="Q70" s="25">
        <v>283</v>
      </c>
      <c r="R70" s="25">
        <v>830</v>
      </c>
      <c r="S70" s="25">
        <v>157</v>
      </c>
      <c r="T70" s="25">
        <v>397</v>
      </c>
      <c r="U70" s="25">
        <v>354</v>
      </c>
      <c r="V70" s="25">
        <v>0</v>
      </c>
      <c r="W70" s="25">
        <v>72</v>
      </c>
      <c r="X70" s="25">
        <v>170</v>
      </c>
      <c r="Y70" s="25">
        <v>493</v>
      </c>
      <c r="Z70" s="25">
        <v>0</v>
      </c>
      <c r="AA70" s="48">
        <f t="shared" si="15"/>
        <v>6591</v>
      </c>
    </row>
    <row r="71" spans="2:27" ht="12.75">
      <c r="B71" s="51" t="s">
        <v>81</v>
      </c>
      <c r="C71" s="52"/>
      <c r="D71" s="53"/>
      <c r="E71" s="27" t="s">
        <v>145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165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  <c r="Q71" s="25">
        <v>0</v>
      </c>
      <c r="R71" s="25">
        <v>241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196</v>
      </c>
      <c r="Z71" s="25">
        <v>182</v>
      </c>
      <c r="AA71" s="48">
        <f>SUM(F71:Z71)</f>
        <v>784</v>
      </c>
    </row>
    <row r="72" spans="2:27" ht="12.75">
      <c r="B72" s="51" t="s">
        <v>82</v>
      </c>
      <c r="C72" s="52"/>
      <c r="D72" s="53"/>
      <c r="E72" s="24" t="s">
        <v>83</v>
      </c>
      <c r="F72" s="26">
        <f>SUM(F66/F62)*100</f>
        <v>27.51681954915462</v>
      </c>
      <c r="G72" s="26">
        <f aca="true" t="shared" si="16" ref="G72:AA72">SUM(G66/G62)*100</f>
        <v>0</v>
      </c>
      <c r="H72" s="26">
        <f t="shared" si="16"/>
        <v>0</v>
      </c>
      <c r="I72" s="26">
        <f t="shared" si="16"/>
        <v>0</v>
      </c>
      <c r="J72" s="26">
        <f t="shared" si="16"/>
        <v>1.0262116210143841</v>
      </c>
      <c r="K72" s="26">
        <f t="shared" si="16"/>
        <v>2.9549741538269663</v>
      </c>
      <c r="L72" s="26">
        <f t="shared" si="16"/>
        <v>0</v>
      </c>
      <c r="M72" s="26">
        <f t="shared" si="16"/>
        <v>0</v>
      </c>
      <c r="N72" s="26">
        <f t="shared" si="16"/>
        <v>0</v>
      </c>
      <c r="O72" s="26">
        <f t="shared" si="16"/>
        <v>3.8602113924742603</v>
      </c>
      <c r="P72" s="26">
        <f t="shared" si="16"/>
        <v>4.732322920555099</v>
      </c>
      <c r="Q72" s="26">
        <f t="shared" si="16"/>
        <v>3.1099279144883885</v>
      </c>
      <c r="R72" s="26">
        <f t="shared" si="16"/>
        <v>11.2779166681372</v>
      </c>
      <c r="S72" s="26">
        <f t="shared" si="16"/>
        <v>4.990447371382861</v>
      </c>
      <c r="T72" s="26">
        <f t="shared" si="16"/>
        <v>5.341154931660812</v>
      </c>
      <c r="U72" s="26">
        <f t="shared" si="16"/>
        <v>6.041075631836472</v>
      </c>
      <c r="V72" s="26">
        <f t="shared" si="16"/>
        <v>0</v>
      </c>
      <c r="W72" s="26">
        <f t="shared" si="16"/>
        <v>4.767126757643596</v>
      </c>
      <c r="X72" s="26">
        <f t="shared" si="16"/>
        <v>3.967581107947461</v>
      </c>
      <c r="Y72" s="26">
        <f t="shared" si="16"/>
        <v>6.307464579404703</v>
      </c>
      <c r="Z72" s="26">
        <f t="shared" si="16"/>
        <v>16.33544034867095</v>
      </c>
      <c r="AA72" s="26">
        <f t="shared" si="16"/>
        <v>6.512891538560335</v>
      </c>
    </row>
    <row r="73" spans="2:27" ht="12.75">
      <c r="B73" s="51" t="s">
        <v>84</v>
      </c>
      <c r="C73" s="52"/>
      <c r="D73" s="53"/>
      <c r="E73" s="24" t="s">
        <v>85</v>
      </c>
      <c r="F73" s="26">
        <f>SUM(F68/F64)*100</f>
        <v>26.256094140397174</v>
      </c>
      <c r="G73" s="26">
        <f aca="true" t="shared" si="17" ref="G73:AA73">SUM(G68/G64)*100</f>
        <v>0</v>
      </c>
      <c r="H73" s="26">
        <f t="shared" si="17"/>
        <v>0</v>
      </c>
      <c r="I73" s="26">
        <f t="shared" si="17"/>
        <v>0</v>
      </c>
      <c r="J73" s="26">
        <f t="shared" si="17"/>
        <v>1.4143631926235312</v>
      </c>
      <c r="K73" s="26">
        <f t="shared" si="17"/>
        <v>3.765784697588135</v>
      </c>
      <c r="L73" s="26">
        <f t="shared" si="17"/>
        <v>0</v>
      </c>
      <c r="M73" s="26">
        <f t="shared" si="17"/>
        <v>0</v>
      </c>
      <c r="N73" s="26">
        <f t="shared" si="17"/>
        <v>0</v>
      </c>
      <c r="O73" s="26">
        <f t="shared" si="17"/>
        <v>4.288160355012624</v>
      </c>
      <c r="P73" s="26">
        <f t="shared" si="17"/>
        <v>5.096654739159608</v>
      </c>
      <c r="Q73" s="26">
        <f t="shared" si="17"/>
        <v>2.8456340918769927</v>
      </c>
      <c r="R73" s="26">
        <f t="shared" si="17"/>
        <v>11.91644280151802</v>
      </c>
      <c r="S73" s="26">
        <f t="shared" si="17"/>
        <v>5.723500547761277</v>
      </c>
      <c r="T73" s="26">
        <f t="shared" si="17"/>
        <v>6.193307381855111</v>
      </c>
      <c r="U73" s="26">
        <f t="shared" si="17"/>
        <v>5.721387565877731</v>
      </c>
      <c r="V73" s="26">
        <f t="shared" si="17"/>
        <v>0</v>
      </c>
      <c r="W73" s="26">
        <f t="shared" si="17"/>
        <v>5.178650946113077</v>
      </c>
      <c r="X73" s="26">
        <f t="shared" si="17"/>
        <v>4.062452115009888</v>
      </c>
      <c r="Y73" s="26">
        <f t="shared" si="17"/>
        <v>7.782313247638695</v>
      </c>
      <c r="Z73" s="26">
        <f t="shared" si="17"/>
        <v>17.706970819483235</v>
      </c>
      <c r="AA73" s="26">
        <f t="shared" si="17"/>
        <v>6.882671242836322</v>
      </c>
    </row>
    <row r="74" spans="2:27" ht="12.75">
      <c r="B74" s="51" t="s">
        <v>86</v>
      </c>
      <c r="C74" s="52"/>
      <c r="D74" s="53"/>
      <c r="E74" s="24" t="s">
        <v>87</v>
      </c>
      <c r="F74" s="26">
        <f>SUM(F69/F65)*100</f>
        <v>28.72417323408315</v>
      </c>
      <c r="G74" s="26">
        <f aca="true" t="shared" si="18" ref="G74:AA74">SUM(G69/G65)*100</f>
        <v>0</v>
      </c>
      <c r="H74" s="26">
        <f t="shared" si="18"/>
        <v>0</v>
      </c>
      <c r="I74" s="26">
        <f t="shared" si="18"/>
        <v>0</v>
      </c>
      <c r="J74" s="26">
        <f t="shared" si="18"/>
        <v>0.6314747219141376</v>
      </c>
      <c r="K74" s="26">
        <f t="shared" si="18"/>
        <v>2.20744056669643</v>
      </c>
      <c r="L74" s="26">
        <f t="shared" si="18"/>
        <v>0</v>
      </c>
      <c r="M74" s="26">
        <f t="shared" si="18"/>
        <v>0</v>
      </c>
      <c r="N74" s="26">
        <f t="shared" si="18"/>
        <v>0</v>
      </c>
      <c r="O74" s="26">
        <f t="shared" si="18"/>
        <v>3.4903774346812746</v>
      </c>
      <c r="P74" s="26">
        <f t="shared" si="18"/>
        <v>4.38152635087896</v>
      </c>
      <c r="Q74" s="26">
        <f t="shared" si="18"/>
        <v>3.345371151050944</v>
      </c>
      <c r="R74" s="26">
        <f t="shared" si="18"/>
        <v>10.665519358859592</v>
      </c>
      <c r="S74" s="26">
        <f t="shared" si="18"/>
        <v>4.2739928377387635</v>
      </c>
      <c r="T74" s="26">
        <f t="shared" si="18"/>
        <v>4.444708964349981</v>
      </c>
      <c r="U74" s="26">
        <f t="shared" si="18"/>
        <v>6.350875175258194</v>
      </c>
      <c r="V74" s="26">
        <f t="shared" si="18"/>
        <v>0</v>
      </c>
      <c r="W74" s="26">
        <f t="shared" si="18"/>
        <v>4.397692420597746</v>
      </c>
      <c r="X74" s="26">
        <f t="shared" si="18"/>
        <v>3.8749346534346634</v>
      </c>
      <c r="Y74" s="26">
        <f t="shared" si="18"/>
        <v>4.754640098016212</v>
      </c>
      <c r="Z74" s="26">
        <f t="shared" si="18"/>
        <v>15.061541447613058</v>
      </c>
      <c r="AA74" s="26">
        <f t="shared" si="18"/>
        <v>6.161951381452608</v>
      </c>
    </row>
    <row r="75" spans="2:27" ht="12.75">
      <c r="B75" s="51" t="s">
        <v>88</v>
      </c>
      <c r="C75" s="52"/>
      <c r="D75" s="53"/>
      <c r="E75" s="24" t="s">
        <v>89</v>
      </c>
      <c r="F75" s="26">
        <f>SUM(F67/F63)*100</f>
        <v>35.18091446122482</v>
      </c>
      <c r="G75" s="26">
        <f aca="true" t="shared" si="19" ref="G75:AA75">SUM(G67/G63)*100</f>
        <v>0</v>
      </c>
      <c r="H75" s="26">
        <f t="shared" si="19"/>
        <v>0</v>
      </c>
      <c r="I75" s="26">
        <f t="shared" si="19"/>
        <v>0</v>
      </c>
      <c r="J75" s="26">
        <f t="shared" si="19"/>
        <v>0.1911254388209671</v>
      </c>
      <c r="K75" s="26">
        <f t="shared" si="19"/>
        <v>3.2614717216228986</v>
      </c>
      <c r="L75" s="26">
        <f t="shared" si="19"/>
        <v>0</v>
      </c>
      <c r="M75" s="26">
        <f t="shared" si="19"/>
        <v>0</v>
      </c>
      <c r="N75" s="26">
        <f t="shared" si="19"/>
        <v>0</v>
      </c>
      <c r="O75" s="26">
        <f t="shared" si="19"/>
        <v>4.729584267882162</v>
      </c>
      <c r="P75" s="26">
        <f t="shared" si="19"/>
        <v>5.0384110563495685</v>
      </c>
      <c r="Q75" s="26">
        <f t="shared" si="19"/>
        <v>3.480824438199131</v>
      </c>
      <c r="R75" s="26">
        <f t="shared" si="19"/>
        <v>8.820671195660987</v>
      </c>
      <c r="S75" s="26">
        <f t="shared" si="19"/>
        <v>5.869490694532184</v>
      </c>
      <c r="T75" s="26">
        <f t="shared" si="19"/>
        <v>6.828415900233777</v>
      </c>
      <c r="U75" s="26">
        <f t="shared" si="19"/>
        <v>5.177220259304213</v>
      </c>
      <c r="V75" s="26">
        <f t="shared" si="19"/>
        <v>0</v>
      </c>
      <c r="W75" s="26">
        <f t="shared" si="19"/>
        <v>6.699077768712771</v>
      </c>
      <c r="X75" s="26">
        <f t="shared" si="19"/>
        <v>7.234020777408603</v>
      </c>
      <c r="Y75" s="26">
        <f t="shared" si="19"/>
        <v>5.511210105011184</v>
      </c>
      <c r="Z75" s="26">
        <f t="shared" si="19"/>
        <v>21.51385221710483</v>
      </c>
      <c r="AA75" s="26">
        <f t="shared" si="19"/>
        <v>7.345418596681694</v>
      </c>
    </row>
    <row r="76" spans="2:27" ht="12.75">
      <c r="B76" s="51" t="s">
        <v>90</v>
      </c>
      <c r="C76" s="52"/>
      <c r="D76" s="53"/>
      <c r="E76" s="24" t="s">
        <v>91</v>
      </c>
      <c r="F76" s="25">
        <f aca="true" t="shared" si="20" ref="F76:AA76">SUM(F24+F38+F52+F66)</f>
        <v>24306</v>
      </c>
      <c r="G76" s="25">
        <f t="shared" si="20"/>
        <v>5423</v>
      </c>
      <c r="H76" s="25">
        <f t="shared" si="20"/>
        <v>2579</v>
      </c>
      <c r="I76" s="25">
        <f t="shared" si="20"/>
        <v>7368</v>
      </c>
      <c r="J76" s="25">
        <f t="shared" si="20"/>
        <v>9894</v>
      </c>
      <c r="K76" s="25">
        <f t="shared" si="20"/>
        <v>27101</v>
      </c>
      <c r="L76" s="25">
        <f t="shared" si="20"/>
        <v>1312</v>
      </c>
      <c r="M76" s="25">
        <f t="shared" si="20"/>
        <v>4621</v>
      </c>
      <c r="N76" s="25">
        <f t="shared" si="20"/>
        <v>5523</v>
      </c>
      <c r="O76" s="25">
        <f t="shared" si="20"/>
        <v>8923</v>
      </c>
      <c r="P76" s="25">
        <f t="shared" si="20"/>
        <v>6442</v>
      </c>
      <c r="Q76" s="25">
        <f t="shared" si="20"/>
        <v>15389</v>
      </c>
      <c r="R76" s="25">
        <f t="shared" si="20"/>
        <v>21040</v>
      </c>
      <c r="S76" s="25">
        <f t="shared" si="20"/>
        <v>5413</v>
      </c>
      <c r="T76" s="25">
        <f t="shared" si="20"/>
        <v>14042</v>
      </c>
      <c r="U76" s="25">
        <f t="shared" si="20"/>
        <v>9721</v>
      </c>
      <c r="V76" s="25">
        <f t="shared" si="20"/>
        <v>2181</v>
      </c>
      <c r="W76" s="25">
        <f t="shared" si="20"/>
        <v>2564</v>
      </c>
      <c r="X76" s="25">
        <f t="shared" si="20"/>
        <v>7120</v>
      </c>
      <c r="Y76" s="25">
        <f t="shared" si="20"/>
        <v>22403</v>
      </c>
      <c r="Z76" s="25">
        <f t="shared" si="20"/>
        <v>2524</v>
      </c>
      <c r="AA76" s="25">
        <f t="shared" si="20"/>
        <v>205889</v>
      </c>
    </row>
    <row r="77" spans="2:27" ht="12.75">
      <c r="B77" s="51" t="s">
        <v>92</v>
      </c>
      <c r="C77" s="52"/>
      <c r="D77" s="53"/>
      <c r="E77" s="24" t="s">
        <v>93</v>
      </c>
      <c r="F77" s="25">
        <v>1522</v>
      </c>
      <c r="G77" s="25">
        <v>617</v>
      </c>
      <c r="H77" s="25">
        <v>233</v>
      </c>
      <c r="I77" s="25">
        <v>823</v>
      </c>
      <c r="J77" s="25">
        <v>1865</v>
      </c>
      <c r="K77" s="25">
        <v>2943</v>
      </c>
      <c r="L77" s="25">
        <v>159</v>
      </c>
      <c r="M77" s="25">
        <v>643</v>
      </c>
      <c r="N77" s="25">
        <v>333</v>
      </c>
      <c r="O77" s="25">
        <v>968</v>
      </c>
      <c r="P77" s="25">
        <v>1304</v>
      </c>
      <c r="Q77" s="25">
        <v>1106</v>
      </c>
      <c r="R77" s="25">
        <v>3162</v>
      </c>
      <c r="S77" s="25">
        <v>631</v>
      </c>
      <c r="T77" s="25">
        <v>1479</v>
      </c>
      <c r="U77" s="25">
        <v>647</v>
      </c>
      <c r="V77" s="25">
        <v>181</v>
      </c>
      <c r="W77" s="25">
        <v>81</v>
      </c>
      <c r="X77" s="25">
        <v>673</v>
      </c>
      <c r="Y77" s="25">
        <v>1909</v>
      </c>
      <c r="Z77" s="25">
        <v>13</v>
      </c>
      <c r="AA77" s="25">
        <f>SUM(F77:Z77)</f>
        <v>21292</v>
      </c>
    </row>
    <row r="78" spans="2:27" ht="12.75">
      <c r="B78" s="51" t="s">
        <v>94</v>
      </c>
      <c r="C78" s="52"/>
      <c r="D78" s="53"/>
      <c r="E78" s="24" t="s">
        <v>95</v>
      </c>
      <c r="F78" s="25">
        <v>11378</v>
      </c>
      <c r="G78" s="25">
        <v>4512</v>
      </c>
      <c r="H78" s="25">
        <v>1896</v>
      </c>
      <c r="I78" s="25">
        <v>5208</v>
      </c>
      <c r="J78" s="25">
        <v>6450</v>
      </c>
      <c r="K78" s="25">
        <v>21121</v>
      </c>
      <c r="L78" s="25">
        <v>1027</v>
      </c>
      <c r="M78" s="25">
        <v>3795</v>
      </c>
      <c r="N78" s="25">
        <v>4718</v>
      </c>
      <c r="O78" s="25">
        <v>6551</v>
      </c>
      <c r="P78" s="25">
        <v>4348</v>
      </c>
      <c r="Q78" s="25">
        <v>12324</v>
      </c>
      <c r="R78" s="25">
        <v>14113</v>
      </c>
      <c r="S78" s="25">
        <v>3867</v>
      </c>
      <c r="T78" s="25">
        <v>9716</v>
      </c>
      <c r="U78" s="25">
        <v>7785</v>
      </c>
      <c r="V78" s="25">
        <v>1950</v>
      </c>
      <c r="W78" s="25">
        <v>823</v>
      </c>
      <c r="X78" s="25">
        <v>4287</v>
      </c>
      <c r="Y78" s="25">
        <v>12367</v>
      </c>
      <c r="Z78" s="25">
        <v>378</v>
      </c>
      <c r="AA78" s="25">
        <f>SUM(F78:Z78)</f>
        <v>138614</v>
      </c>
    </row>
    <row r="79" spans="2:27" ht="12.75">
      <c r="B79" s="51" t="s">
        <v>96</v>
      </c>
      <c r="C79" s="52"/>
      <c r="D79" s="53"/>
      <c r="E79" s="24" t="s">
        <v>97</v>
      </c>
      <c r="F79" s="25">
        <v>2081</v>
      </c>
      <c r="G79" s="25">
        <v>186</v>
      </c>
      <c r="H79" s="25">
        <v>90</v>
      </c>
      <c r="I79" s="25">
        <v>250</v>
      </c>
      <c r="J79" s="25">
        <v>337</v>
      </c>
      <c r="K79" s="25">
        <v>2188</v>
      </c>
      <c r="L79" s="25">
        <v>118</v>
      </c>
      <c r="M79" s="25">
        <v>162</v>
      </c>
      <c r="N79" s="25">
        <v>215</v>
      </c>
      <c r="O79" s="25">
        <v>625</v>
      </c>
      <c r="P79" s="25">
        <v>549</v>
      </c>
      <c r="Q79" s="25">
        <v>366</v>
      </c>
      <c r="R79" s="25">
        <v>1980</v>
      </c>
      <c r="S79" s="25">
        <v>180</v>
      </c>
      <c r="T79" s="25">
        <v>767</v>
      </c>
      <c r="U79" s="25">
        <v>641</v>
      </c>
      <c r="V79" s="25">
        <v>27</v>
      </c>
      <c r="W79" s="25">
        <v>26</v>
      </c>
      <c r="X79" s="25">
        <v>126</v>
      </c>
      <c r="Y79" s="25">
        <v>1403</v>
      </c>
      <c r="Z79" s="25">
        <v>20</v>
      </c>
      <c r="AA79" s="25">
        <f>SUM(F79:Z79)</f>
        <v>12337</v>
      </c>
    </row>
    <row r="80" spans="2:27" ht="12.75">
      <c r="B80" s="51" t="s">
        <v>98</v>
      </c>
      <c r="C80" s="52"/>
      <c r="D80" s="53"/>
      <c r="E80" s="24" t="s">
        <v>99</v>
      </c>
      <c r="F80" s="25">
        <v>2005</v>
      </c>
      <c r="G80" s="25">
        <v>0</v>
      </c>
      <c r="H80" s="25">
        <v>0</v>
      </c>
      <c r="I80" s="25">
        <v>0</v>
      </c>
      <c r="J80" s="25">
        <v>59</v>
      </c>
      <c r="K80" s="25">
        <v>454</v>
      </c>
      <c r="L80" s="25">
        <v>0</v>
      </c>
      <c r="M80" s="25">
        <v>0</v>
      </c>
      <c r="N80" s="25">
        <v>0</v>
      </c>
      <c r="O80" s="25">
        <v>119</v>
      </c>
      <c r="P80" s="25">
        <v>159</v>
      </c>
      <c r="Q80" s="25">
        <v>117</v>
      </c>
      <c r="R80" s="25">
        <v>939</v>
      </c>
      <c r="S80" s="25">
        <v>97</v>
      </c>
      <c r="T80" s="25">
        <v>328</v>
      </c>
      <c r="U80" s="25">
        <v>316</v>
      </c>
      <c r="V80" s="25">
        <v>0</v>
      </c>
      <c r="W80" s="25">
        <v>26</v>
      </c>
      <c r="X80" s="25">
        <v>0</v>
      </c>
      <c r="Y80" s="25">
        <v>464</v>
      </c>
      <c r="Z80" s="25">
        <v>0</v>
      </c>
      <c r="AA80" s="25">
        <f>SUM(F80:Z80)</f>
        <v>5083</v>
      </c>
    </row>
    <row r="81" spans="2:27" ht="12.75">
      <c r="B81" s="51" t="s">
        <v>100</v>
      </c>
      <c r="C81" s="52"/>
      <c r="D81" s="53"/>
      <c r="E81" s="24" t="s">
        <v>101</v>
      </c>
      <c r="F81" s="26">
        <f aca="true" t="shared" si="21" ref="F81:V81">SUM(SUM(F77:F80)/F76)*100</f>
        <v>69.88397926437916</v>
      </c>
      <c r="G81" s="26">
        <f t="shared" si="21"/>
        <v>98.00848238982113</v>
      </c>
      <c r="H81" s="26">
        <f t="shared" si="21"/>
        <v>86.04110120201629</v>
      </c>
      <c r="I81" s="26">
        <f t="shared" si="21"/>
        <v>85.24701411509228</v>
      </c>
      <c r="J81" s="26">
        <f t="shared" si="21"/>
        <v>88.0432585405296</v>
      </c>
      <c r="K81" s="26">
        <f t="shared" si="21"/>
        <v>98.54248920704033</v>
      </c>
      <c r="L81" s="26">
        <f t="shared" si="21"/>
        <v>99.39024390243902</v>
      </c>
      <c r="M81" s="26">
        <f t="shared" si="21"/>
        <v>99.5455529106254</v>
      </c>
      <c r="N81" s="26">
        <f t="shared" si="21"/>
        <v>95.346731848633</v>
      </c>
      <c r="O81" s="26">
        <f t="shared" si="21"/>
        <v>92.60338451193545</v>
      </c>
      <c r="P81" s="26">
        <f t="shared" si="21"/>
        <v>98.72710338404222</v>
      </c>
      <c r="Q81" s="26">
        <f t="shared" si="21"/>
        <v>90.40873351094938</v>
      </c>
      <c r="R81" s="26">
        <f t="shared" si="21"/>
        <v>95.97908745247148</v>
      </c>
      <c r="S81" s="26">
        <f t="shared" si="21"/>
        <v>88.21355994827267</v>
      </c>
      <c r="T81" s="26">
        <f t="shared" si="21"/>
        <v>87.52314485116081</v>
      </c>
      <c r="U81" s="26">
        <f t="shared" si="21"/>
        <v>96.58471350684086</v>
      </c>
      <c r="V81" s="26">
        <f t="shared" si="21"/>
        <v>98.94543787253554</v>
      </c>
      <c r="W81" s="26">
        <f>SUM(SUM(W77:W80)/W76)*100</f>
        <v>37.285491419656786</v>
      </c>
      <c r="X81" s="26">
        <f>SUM(SUM(X77:X80)/X76)*100</f>
        <v>71.43258426966293</v>
      </c>
      <c r="Y81" s="26">
        <f>SUM(SUM(Y77:Y80)/Y76)*100</f>
        <v>72.05731375262242</v>
      </c>
      <c r="Z81" s="26">
        <f>SUM(SUM(Z77:Z80)/Z76)*100</f>
        <v>16.283676703645007</v>
      </c>
      <c r="AA81" s="26">
        <f>SUM(SUM(AA77:AA80)/AA76)*100</f>
        <v>86.12699075715555</v>
      </c>
    </row>
    <row r="82" spans="2:28" ht="12.75">
      <c r="B82" s="4"/>
      <c r="C82" s="5"/>
      <c r="D82" s="5"/>
      <c r="E82" s="5"/>
      <c r="F82" s="9"/>
      <c r="G82" s="11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</row>
    <row r="83" spans="2:28" s="19" customFormat="1" ht="11.25">
      <c r="B83" s="20" t="s">
        <v>102</v>
      </c>
      <c r="C83" s="21"/>
      <c r="D83" s="21"/>
      <c r="E83" s="21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</row>
    <row r="84" spans="2:28" s="19" customFormat="1" ht="11.25">
      <c r="B84" s="23" t="s">
        <v>103</v>
      </c>
      <c r="C84" s="21"/>
      <c r="D84" s="21"/>
      <c r="E84" s="21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</row>
    <row r="85" spans="2:28" s="19" customFormat="1" ht="11.25">
      <c r="B85" s="23" t="s">
        <v>104</v>
      </c>
      <c r="C85" s="21"/>
      <c r="D85" s="21"/>
      <c r="E85" s="21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</row>
    <row r="86" spans="2:28" s="19" customFormat="1" ht="11.25">
      <c r="B86" s="23" t="s">
        <v>105</v>
      </c>
      <c r="C86" s="21"/>
      <c r="D86" s="21"/>
      <c r="E86" s="21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</row>
    <row r="87" spans="2:28" s="19" customFormat="1" ht="11.25">
      <c r="B87" s="23" t="s">
        <v>106</v>
      </c>
      <c r="C87" s="21"/>
      <c r="D87" s="21"/>
      <c r="E87" s="21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</row>
    <row r="88" spans="2:28" ht="12.75">
      <c r="B88" s="4"/>
      <c r="C88" s="4"/>
      <c r="D88" s="4"/>
      <c r="E88" s="4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</row>
    <row r="89" spans="2:28" ht="12.75">
      <c r="B89" s="4"/>
      <c r="C89" s="4"/>
      <c r="D89" s="4"/>
      <c r="E89" s="4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</row>
    <row r="90" spans="2:28" ht="12.75">
      <c r="B90" s="4"/>
      <c r="C90" s="4"/>
      <c r="D90" s="4"/>
      <c r="E90" s="4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</row>
    <row r="91" spans="2:28" ht="12.75">
      <c r="B91" s="4"/>
      <c r="C91" s="4"/>
      <c r="D91" s="4"/>
      <c r="E91" s="4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</row>
    <row r="92" spans="2:28" ht="12.75">
      <c r="B92" s="4"/>
      <c r="C92" s="4"/>
      <c r="D92" s="4"/>
      <c r="E92" s="4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</row>
    <row r="93" spans="2:28" ht="12.75">
      <c r="B93" s="4"/>
      <c r="C93" s="4"/>
      <c r="D93" s="4"/>
      <c r="E93" s="4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</row>
    <row r="94" spans="2:28" ht="12.75">
      <c r="B94" s="4"/>
      <c r="C94" s="4"/>
      <c r="D94" s="4"/>
      <c r="E94" s="4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</row>
    <row r="95" spans="2:28" ht="12.75">
      <c r="B95" s="4"/>
      <c r="C95" s="4"/>
      <c r="D95" s="4"/>
      <c r="E95" s="4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</row>
    <row r="96" spans="2:28" ht="12.75">
      <c r="B96" s="4"/>
      <c r="C96" s="4"/>
      <c r="D96" s="4"/>
      <c r="E96" s="4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</row>
    <row r="97" spans="2:28" ht="12.75">
      <c r="B97" s="4"/>
      <c r="C97" s="4"/>
      <c r="D97" s="4"/>
      <c r="E97" s="4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</row>
    <row r="98" spans="2:28" ht="12.75">
      <c r="B98" s="4"/>
      <c r="C98" s="4"/>
      <c r="D98" s="4"/>
      <c r="E98" s="4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</row>
    <row r="99" spans="2:28" ht="12.75">
      <c r="B99" s="4"/>
      <c r="C99" s="4"/>
      <c r="D99" s="4"/>
      <c r="E99" s="4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</row>
    <row r="100" spans="2:28" ht="12.75">
      <c r="B100" s="4"/>
      <c r="C100" s="4"/>
      <c r="D100" s="4"/>
      <c r="E100" s="4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</row>
    <row r="101" spans="2:28" ht="12.75">
      <c r="B101" s="4"/>
      <c r="C101" s="4"/>
      <c r="D101" s="4"/>
      <c r="E101" s="4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</row>
    <row r="102" spans="2:28" ht="12.75">
      <c r="B102" s="4"/>
      <c r="C102" s="4"/>
      <c r="D102" s="4"/>
      <c r="E102" s="4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</row>
    <row r="103" spans="2:28" ht="12.75">
      <c r="B103" s="4"/>
      <c r="C103" s="4"/>
      <c r="D103" s="4"/>
      <c r="E103" s="4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</row>
    <row r="104" spans="2:28" ht="12.75">
      <c r="B104" s="4"/>
      <c r="C104" s="4"/>
      <c r="D104" s="4"/>
      <c r="E104" s="4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</row>
    <row r="105" spans="2:28" ht="12.75">
      <c r="B105" s="4"/>
      <c r="C105" s="4"/>
      <c r="D105" s="4"/>
      <c r="E105" s="4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</row>
    <row r="106" spans="2:28" ht="12.75">
      <c r="B106" s="4"/>
      <c r="C106" s="4"/>
      <c r="D106" s="4"/>
      <c r="E106" s="4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</row>
    <row r="107" spans="2:28" ht="12.75">
      <c r="B107" s="4"/>
      <c r="C107" s="4"/>
      <c r="D107" s="4"/>
      <c r="E107" s="4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</row>
    <row r="108" spans="2:28" ht="12.75">
      <c r="B108" s="4"/>
      <c r="C108" s="4"/>
      <c r="D108" s="4"/>
      <c r="E108" s="4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</row>
    <row r="109" spans="2:28" ht="12.75">
      <c r="B109" s="4"/>
      <c r="C109" s="4"/>
      <c r="D109" s="4"/>
      <c r="E109" s="4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</row>
    <row r="110" spans="2:28" ht="12.75">
      <c r="B110" s="4"/>
      <c r="C110" s="4"/>
      <c r="D110" s="4"/>
      <c r="E110" s="4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</row>
    <row r="111" spans="2:28" ht="12.75">
      <c r="B111" s="4"/>
      <c r="C111" s="4"/>
      <c r="D111" s="4"/>
      <c r="E111" s="4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</row>
    <row r="112" spans="2:28" ht="12.75">
      <c r="B112" s="4"/>
      <c r="C112" s="4"/>
      <c r="D112" s="4"/>
      <c r="E112" s="4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</row>
    <row r="113" spans="2:28" ht="12.75">
      <c r="B113" s="4"/>
      <c r="C113" s="4"/>
      <c r="D113" s="4"/>
      <c r="E113" s="4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</row>
    <row r="114" spans="2:28" ht="12.75">
      <c r="B114" s="4"/>
      <c r="C114" s="4"/>
      <c r="D114" s="4"/>
      <c r="E114" s="4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</row>
    <row r="115" spans="2:28" ht="12.75">
      <c r="B115" s="4"/>
      <c r="C115" s="4"/>
      <c r="D115" s="4"/>
      <c r="E115" s="4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</row>
    <row r="116" spans="2:28" ht="12.75">
      <c r="B116" s="4"/>
      <c r="C116" s="4"/>
      <c r="D116" s="4"/>
      <c r="E116" s="4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</row>
    <row r="117" spans="2:28" ht="12.75">
      <c r="B117" s="4"/>
      <c r="C117" s="4"/>
      <c r="D117" s="4"/>
      <c r="E117" s="4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</row>
    <row r="118" spans="2:28" ht="12.75">
      <c r="B118" s="4"/>
      <c r="C118" s="4"/>
      <c r="D118" s="4"/>
      <c r="E118" s="4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</row>
    <row r="119" spans="2:28" ht="12.75">
      <c r="B119" s="4"/>
      <c r="C119" s="4"/>
      <c r="D119" s="4"/>
      <c r="E119" s="4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</row>
    <row r="120" spans="2:28" ht="12.75">
      <c r="B120" s="4"/>
      <c r="C120" s="4"/>
      <c r="D120" s="4"/>
      <c r="E120" s="4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</row>
    <row r="121" spans="2:28" ht="12.75">
      <c r="B121" s="4"/>
      <c r="C121" s="4"/>
      <c r="D121" s="4"/>
      <c r="E121" s="4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</row>
    <row r="122" spans="2:28" ht="12.75">
      <c r="B122" s="4"/>
      <c r="C122" s="4"/>
      <c r="D122" s="4"/>
      <c r="E122" s="4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</row>
    <row r="123" spans="2:28" ht="12.75">
      <c r="B123" s="4"/>
      <c r="C123" s="4"/>
      <c r="D123" s="4"/>
      <c r="E123" s="4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</row>
    <row r="124" spans="6:28" ht="12.75"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</row>
    <row r="125" spans="6:28" ht="12.75"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</row>
    <row r="126" spans="6:28" ht="12.75"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</row>
    <row r="127" spans="6:28" ht="12.75"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</row>
    <row r="128" spans="6:28" ht="12.75"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</row>
    <row r="129" spans="6:28" ht="12.75"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</row>
    <row r="130" spans="6:28" ht="12.75"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</row>
    <row r="131" spans="6:28" ht="12.75"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</row>
    <row r="132" spans="6:28" ht="12.75"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</row>
    <row r="133" spans="6:28" ht="12.75"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</row>
    <row r="134" spans="6:28" ht="12.75"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</row>
    <row r="135" spans="6:28" ht="12.75"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</row>
    <row r="136" spans="6:28" ht="12.75"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</row>
    <row r="137" spans="6:28" ht="12.75"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</row>
    <row r="138" spans="6:28" ht="12.75"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</row>
    <row r="139" spans="6:28" ht="12.75"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</row>
    <row r="140" spans="6:28" ht="12.75"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</row>
    <row r="141" spans="6:28" ht="12.75"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</row>
    <row r="142" spans="6:28" ht="12.75"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</row>
    <row r="143" spans="6:28" ht="12.75"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</row>
    <row r="144" spans="6:28" ht="12.75"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</row>
    <row r="145" spans="6:28" ht="12.75"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</row>
    <row r="146" spans="6:28" ht="12.75"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</row>
    <row r="147" spans="6:28" ht="12.75"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</row>
    <row r="148" spans="6:28" ht="12.75"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</row>
    <row r="149" spans="6:28" ht="12.75"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</row>
    <row r="150" spans="6:28" ht="12.75"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</row>
    <row r="151" spans="6:28" ht="12.75"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</row>
    <row r="152" spans="6:28" ht="12.75"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</row>
    <row r="153" spans="6:28" ht="12.75"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</row>
    <row r="154" spans="6:28" ht="12.75"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</row>
    <row r="155" spans="6:28" ht="12.75"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</row>
    <row r="156" spans="6:28" ht="12.75"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</row>
    <row r="157" spans="6:28" ht="12.75"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</row>
    <row r="158" spans="6:28" ht="12.75"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</row>
    <row r="159" spans="6:28" ht="12.75"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</row>
    <row r="160" spans="6:28" ht="12.75"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</row>
    <row r="161" spans="6:28" ht="12.75"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</row>
    <row r="162" spans="6:28" ht="12.75"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</row>
    <row r="163" spans="6:28" ht="12.75"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</row>
    <row r="164" spans="6:28" ht="12.75"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</row>
    <row r="165" spans="6:28" ht="12.75"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</row>
    <row r="166" spans="6:28" ht="12.75"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</row>
    <row r="167" spans="6:28" ht="12.75"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</row>
    <row r="168" spans="6:28" ht="12.75"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</row>
    <row r="169" spans="6:28" ht="12.75"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</row>
    <row r="170" spans="6:28" ht="12.75"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</row>
    <row r="171" spans="6:28" ht="12.75"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</row>
    <row r="172" spans="6:28" ht="12.75"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</row>
    <row r="173" spans="6:28" ht="12.75"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</row>
    <row r="174" spans="6:28" ht="12.75"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</row>
    <row r="175" spans="6:28" ht="12.75"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</row>
    <row r="176" spans="6:28" ht="12.75"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</row>
    <row r="177" spans="6:28" ht="12.75"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</row>
    <row r="178" spans="6:28" ht="12.75"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</row>
    <row r="179" spans="6:28" ht="12.75"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</row>
    <row r="180" spans="6:28" ht="12.75"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</row>
    <row r="181" spans="6:28" ht="12.75"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</row>
    <row r="182" spans="6:28" ht="12.75"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</row>
    <row r="183" spans="6:28" ht="12.75"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</row>
    <row r="184" spans="6:28" ht="12.75"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</row>
    <row r="185" spans="6:28" ht="12.75"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</row>
    <row r="186" spans="6:28" ht="12.75"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</row>
    <row r="187" spans="6:28" ht="12.75"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</row>
    <row r="188" spans="6:28" ht="12.75"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</row>
    <row r="189" spans="6:28" ht="12.75"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</row>
    <row r="190" spans="6:28" ht="12.75"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</row>
    <row r="191" spans="6:28" ht="12.75"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</row>
    <row r="192" spans="6:28" ht="12.75"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</row>
    <row r="193" spans="6:28" ht="12.75"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</row>
    <row r="194" spans="6:28" ht="12.75"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</row>
    <row r="195" spans="6:28" ht="12.75"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</row>
    <row r="196" spans="6:28" ht="12.75"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</row>
    <row r="197" spans="6:28" ht="12.75"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</row>
    <row r="198" spans="6:28" ht="12.75"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</row>
    <row r="199" spans="6:28" ht="12.75"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</row>
    <row r="200" spans="6:28" ht="12.75"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</row>
    <row r="201" spans="6:28" ht="12.75"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</row>
    <row r="202" spans="6:28" ht="12.75"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</row>
    <row r="203" spans="6:28" ht="12.75"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</row>
    <row r="204" spans="6:28" ht="12.75"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</row>
    <row r="205" spans="6:28" ht="12.75"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</row>
    <row r="206" spans="6:28" ht="12.75"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</row>
    <row r="207" spans="6:28" ht="12.75"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</row>
    <row r="208" spans="6:28" ht="12.75"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</row>
    <row r="209" spans="6:28" ht="12.75"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</row>
    <row r="210" spans="6:28" ht="12.75"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</row>
    <row r="211" spans="6:28" ht="12.75"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</row>
    <row r="212" spans="6:28" ht="12.75"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</row>
    <row r="213" spans="6:28" ht="12.75"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</row>
    <row r="214" spans="6:28" ht="12.75"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</row>
    <row r="215" spans="6:28" ht="12.75"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</row>
    <row r="216" spans="6:28" ht="12.75"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</row>
    <row r="217" spans="6:28" ht="12.75"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</row>
    <row r="218" spans="6:28" ht="12.75"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</row>
    <row r="219" spans="6:28" ht="12.75"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</row>
    <row r="220" spans="6:28" ht="12.75"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</row>
    <row r="221" spans="6:28" ht="12.75"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</row>
    <row r="222" spans="6:28" ht="12.75"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</row>
    <row r="223" spans="6:28" ht="12.75"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</row>
    <row r="224" spans="6:28" ht="12.75"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</row>
    <row r="225" spans="6:28" ht="12.75"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</row>
    <row r="226" spans="6:28" ht="12.75"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</row>
    <row r="227" spans="6:28" ht="12.75"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</row>
    <row r="228" spans="6:28" ht="12.75"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</row>
    <row r="229" spans="6:28" ht="12.75"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</row>
    <row r="230" spans="6:28" ht="12.75"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</row>
    <row r="231" spans="6:28" ht="12.75"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</row>
    <row r="232" spans="6:28" ht="12.75"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</row>
    <row r="233" spans="6:28" ht="12.75"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</row>
    <row r="234" spans="6:28" ht="12.75"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</row>
    <row r="235" spans="6:28" ht="12.75"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</row>
    <row r="236" spans="6:28" ht="12.75"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</row>
    <row r="237" spans="6:28" ht="12.75"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</row>
    <row r="238" spans="6:28" ht="12.75"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</row>
    <row r="239" spans="6:28" ht="12.75"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</row>
    <row r="240" spans="6:28" ht="12.75"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</row>
    <row r="241" spans="6:28" ht="12.75"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</row>
    <row r="242" spans="6:28" ht="12.75"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</row>
    <row r="243" spans="6:28" ht="12.75"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</row>
    <row r="244" spans="6:28" ht="12.75"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</row>
    <row r="245" spans="6:28" ht="12.75"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</row>
    <row r="246" spans="6:28" ht="12.75"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</row>
    <row r="247" spans="6:28" ht="12.75"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</row>
    <row r="248" spans="6:28" ht="12.75"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</row>
    <row r="249" spans="6:28" ht="12.75"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</row>
    <row r="250" spans="6:28" ht="12.75"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</row>
    <row r="251" spans="6:28" ht="12.75"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</row>
    <row r="252" spans="6:28" ht="12.75"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</row>
    <row r="253" spans="6:28" ht="12.75"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</row>
    <row r="254" spans="6:28" ht="12.75"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</row>
    <row r="255" spans="6:28" ht="12.75"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</row>
    <row r="256" spans="6:28" ht="12.75"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</row>
    <row r="257" spans="6:28" ht="12.75"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</row>
    <row r="258" spans="6:28" ht="12.75"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</row>
    <row r="259" spans="6:28" ht="12.75"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</row>
    <row r="260" spans="6:28" ht="12.75"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</row>
    <row r="261" spans="6:28" ht="12.75"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</row>
    <row r="262" spans="6:28" ht="12.75"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</row>
    <row r="263" spans="6:28" ht="12.75"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</row>
    <row r="264" spans="6:28" ht="12.75"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</row>
    <row r="265" spans="6:28" ht="12.75"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</row>
    <row r="266" spans="6:28" ht="12.75"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</row>
    <row r="267" spans="6:28" ht="12.75"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</row>
    <row r="268" spans="6:28" ht="12.75"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</row>
    <row r="269" spans="6:28" ht="12.75"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</row>
    <row r="270" spans="6:28" ht="12.75"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</row>
    <row r="271" spans="6:28" ht="12.75"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</row>
    <row r="272" spans="6:28" ht="12.75"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</row>
    <row r="273" spans="6:28" ht="12.75"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</row>
    <row r="274" spans="6:28" ht="12.75"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</row>
    <row r="275" spans="6:28" ht="12.75"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</row>
    <row r="276" spans="6:28" ht="12.75"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</row>
    <row r="277" spans="6:28" ht="12.75"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</row>
    <row r="278" spans="6:28" ht="12.75"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</row>
    <row r="279" spans="6:28" ht="12.75"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</row>
    <row r="280" spans="6:28" ht="12.75"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</row>
    <row r="281" spans="6:28" ht="12.75"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</row>
    <row r="282" spans="6:28" ht="12.75"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</row>
    <row r="283" spans="6:28" ht="12.75"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</row>
    <row r="284" spans="6:28" ht="12.75"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</row>
    <row r="285" spans="6:28" ht="12.75"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</row>
    <row r="286" spans="6:28" ht="12.75"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</row>
    <row r="287" spans="6:28" ht="12.75"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</row>
    <row r="288" spans="6:28" ht="12.75"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</row>
    <row r="289" spans="6:28" ht="12.75"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</row>
    <row r="290" spans="6:28" ht="12.75"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</row>
    <row r="291" spans="6:28" ht="12.75"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</row>
    <row r="292" spans="6:28" ht="12.75"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</row>
    <row r="293" spans="6:28" ht="12.75"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</row>
    <row r="294" spans="6:28" ht="12.75"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</row>
    <row r="295" spans="6:28" ht="12.75"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</row>
    <row r="296" spans="6:28" ht="12.75"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</row>
    <row r="297" spans="6:28" ht="12.75"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</row>
    <row r="298" spans="6:28" ht="12.75"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</row>
    <row r="299" spans="6:28" ht="12.75"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</row>
    <row r="300" spans="6:28" ht="12.75"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</row>
    <row r="301" spans="6:28" ht="12.75"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</row>
    <row r="302" spans="6:28" ht="12.75"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</row>
    <row r="303" spans="6:28" ht="12.75"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</row>
    <row r="304" spans="6:28" ht="12.75"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</row>
    <row r="305" spans="6:28" ht="12.75"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</row>
    <row r="306" spans="6:28" ht="12.75"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</row>
    <row r="307" spans="6:28" ht="12.75"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</row>
    <row r="308" spans="6:28" ht="12.75"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</row>
    <row r="309" spans="6:28" ht="12.75"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</row>
    <row r="310" spans="6:28" ht="12.75"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</row>
    <row r="311" spans="6:28" ht="12.75"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</row>
    <row r="312" spans="6:28" ht="12.75"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</row>
    <row r="313" spans="6:28" ht="12.75"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</row>
    <row r="314" spans="6:28" ht="12.75"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</row>
    <row r="315" spans="6:28" ht="12.75"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</row>
    <row r="316" spans="6:28" ht="12.75"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</row>
    <row r="317" spans="6:28" ht="12.75"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</row>
    <row r="318" spans="6:28" ht="12.75"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</row>
    <row r="319" spans="6:28" ht="12.75"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</row>
    <row r="320" spans="6:28" ht="12.75"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</row>
    <row r="321" spans="6:28" ht="12.75"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</row>
    <row r="322" spans="6:28" ht="12.75"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</row>
    <row r="323" spans="6:28" ht="12.75"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</row>
    <row r="324" spans="6:28" ht="12.75"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</row>
    <row r="325" spans="6:28" ht="12.75"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</row>
    <row r="326" spans="6:28" ht="12.75"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</row>
    <row r="327" spans="6:28" ht="12.75"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</row>
    <row r="328" spans="6:28" ht="12.75"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</row>
    <row r="329" spans="6:28" ht="12.75"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</row>
    <row r="330" spans="6:28" ht="12.75"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</row>
    <row r="331" spans="6:28" ht="12.75"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</row>
    <row r="332" spans="6:28" ht="12.75"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</row>
    <row r="333" spans="6:28" ht="12.75"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</row>
    <row r="334" spans="6:28" ht="12.75"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</row>
    <row r="335" spans="6:28" ht="12.75"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</row>
    <row r="336" spans="6:28" ht="12.75"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</row>
    <row r="337" spans="6:28" ht="12.75"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</row>
  </sheetData>
  <mergeCells count="88">
    <mergeCell ref="Y17:Y18"/>
    <mergeCell ref="Z17:Z18"/>
    <mergeCell ref="T17:T18"/>
    <mergeCell ref="U17:U18"/>
    <mergeCell ref="V17:V18"/>
    <mergeCell ref="W17:W18"/>
    <mergeCell ref="F17:F18"/>
    <mergeCell ref="Q17:Q18"/>
    <mergeCell ref="R17:R18"/>
    <mergeCell ref="S17:S18"/>
    <mergeCell ref="O17:O18"/>
    <mergeCell ref="P17:P18"/>
    <mergeCell ref="AA17:AA18"/>
    <mergeCell ref="G17:G18"/>
    <mergeCell ref="H17:H18"/>
    <mergeCell ref="I17:I18"/>
    <mergeCell ref="J17:J18"/>
    <mergeCell ref="K17:K18"/>
    <mergeCell ref="L17:L18"/>
    <mergeCell ref="M17:M18"/>
    <mergeCell ref="N17:N18"/>
    <mergeCell ref="X17:X18"/>
    <mergeCell ref="B78:D78"/>
    <mergeCell ref="B79:D79"/>
    <mergeCell ref="B80:D80"/>
    <mergeCell ref="B25:D25"/>
    <mergeCell ref="B26:D26"/>
    <mergeCell ref="B27:D27"/>
    <mergeCell ref="B28:D28"/>
    <mergeCell ref="B29:D29"/>
    <mergeCell ref="B30:D30"/>
    <mergeCell ref="B31:D31"/>
    <mergeCell ref="B81:D81"/>
    <mergeCell ref="A6:B6"/>
    <mergeCell ref="D6:E6"/>
    <mergeCell ref="B19:D19"/>
    <mergeCell ref="B18:E18"/>
    <mergeCell ref="B20:D20"/>
    <mergeCell ref="B21:D21"/>
    <mergeCell ref="B22:D22"/>
    <mergeCell ref="B23:D23"/>
    <mergeCell ref="B24:D24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76:D76"/>
    <mergeCell ref="B77:D77"/>
    <mergeCell ref="B72:D72"/>
    <mergeCell ref="B73:D73"/>
    <mergeCell ref="B74:D74"/>
    <mergeCell ref="B75:D75"/>
  </mergeCells>
  <printOptions/>
  <pageMargins left="0.7874015748031497" right="0.7874015748031497" top="0.984251968503937" bottom="0.984251968503937" header="0" footer="0"/>
  <pageSetup fitToHeight="2" fitToWidth="1" horizontalDpi="300" verticalDpi="300" orientation="landscape" paperSize="119" scale="42" r:id="rId2"/>
  <rowBreaks count="1" manualBreakCount="1">
    <brk id="6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hhernandez</cp:lastModifiedBy>
  <cp:lastPrinted>2007-05-15T21:31:26Z</cp:lastPrinted>
  <dcterms:created xsi:type="dcterms:W3CDTF">2006-07-09T14:42:40Z</dcterms:created>
  <dcterms:modified xsi:type="dcterms:W3CDTF">2007-10-29T20:12:21Z</dcterms:modified>
  <cp:category/>
  <cp:version/>
  <cp:contentType/>
  <cp:contentStatus/>
</cp:coreProperties>
</file>