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60" activeTab="0"/>
  </bookViews>
  <sheets>
    <sheet name="Tabla 10-09" sheetId="1" r:id="rId1"/>
    <sheet name="Hoja2" sheetId="2" r:id="rId2"/>
    <sheet name="Hoja3" sheetId="3" r:id="rId3"/>
  </sheets>
  <definedNames>
    <definedName name="_xlnm.Print_Area" localSheetId="0">'Tabla 10-09'!$B$1:$X$88</definedName>
  </definedNames>
  <calcPr fullCalcOnLoad="1"/>
</workbook>
</file>

<file path=xl/sharedStrings.xml><?xml version="1.0" encoding="utf-8"?>
<sst xmlns="http://schemas.openxmlformats.org/spreadsheetml/2006/main" count="202" uniqueCount="202">
  <si>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</si>
  <si>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</si>
  <si>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</si>
  <si>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</si>
  <si>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</si>
  <si>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</si>
  <si>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Cobertura Geográfica</t>
  </si>
  <si>
    <t>Unidad de Medida</t>
  </si>
  <si>
    <t xml:space="preserve">Número de personas </t>
  </si>
  <si>
    <t>Código Departamento y Municipio</t>
  </si>
  <si>
    <t>Código de campo</t>
  </si>
  <si>
    <t>10a Población de 3 a 14 años</t>
  </si>
  <si>
    <t>POB3A14</t>
  </si>
  <si>
    <t xml:space="preserve">10b Población de 5 a 6 años </t>
  </si>
  <si>
    <t>POB5A6</t>
  </si>
  <si>
    <t>10c Población de 3 a 14 años Hombre</t>
  </si>
  <si>
    <t>POB3A14H</t>
  </si>
  <si>
    <t>10d Población de 3 a 14 años Mujer</t>
  </si>
  <si>
    <t>POB3A14M</t>
  </si>
  <si>
    <t>10f Población de 3 a 14 años inscritos inicial preprimaria</t>
  </si>
  <si>
    <t>T3A14PP</t>
  </si>
  <si>
    <t>10g Población de 5 a 6 años inscritos inicial preprimaria</t>
  </si>
  <si>
    <t>T5A6PP</t>
  </si>
  <si>
    <t>10h Población de 3 a 14 años inscritos inial preprimaria Hombre</t>
  </si>
  <si>
    <t>T3A14PPH</t>
  </si>
  <si>
    <t>10i Población de 3 a 14 años inscritos preprimaria Mujer</t>
  </si>
  <si>
    <t>T3A14PPM</t>
  </si>
  <si>
    <t>10j Población de 3 a 14 años inscritos inicial preprimaria Urbano</t>
  </si>
  <si>
    <t>T3A14PPUR</t>
  </si>
  <si>
    <t>10k Población de 3 a 14 años inscritos preprimaria Rural</t>
  </si>
  <si>
    <t>T3A14PPRU</t>
  </si>
  <si>
    <t>10l Tasa de Escolarización preprimaria</t>
  </si>
  <si>
    <t>P_PP</t>
  </si>
  <si>
    <t>10m Tasa de Escolarización preprimaria Hombre</t>
  </si>
  <si>
    <t>P_PP_H</t>
  </si>
  <si>
    <t>10o Tasa de Escolarización preprimaria Mujer</t>
  </si>
  <si>
    <t>P_PP_M</t>
  </si>
  <si>
    <t>10r Tasa de Neta de Cobertura Preprimaria</t>
  </si>
  <si>
    <t>COB_PP</t>
  </si>
  <si>
    <t>10s Población de 6 a 15 años</t>
  </si>
  <si>
    <t>POB6A15</t>
  </si>
  <si>
    <t>10t Población de 7 a 12 años</t>
  </si>
  <si>
    <t>POB7A12</t>
  </si>
  <si>
    <t>10u Población de 6 a 15 años Hombre</t>
  </si>
  <si>
    <t>POB6A15H</t>
  </si>
  <si>
    <t>10v Población de 6 a 15 años Mujer</t>
  </si>
  <si>
    <t>POB6A15M</t>
  </si>
  <si>
    <t>10y Población de 6 a 15 años inscritos inicial en Primaria</t>
  </si>
  <si>
    <t>T6A15PR</t>
  </si>
  <si>
    <t>10z Población de 7 a 12 años inscritos inicial en Primaria</t>
  </si>
  <si>
    <t>T7A12PR</t>
  </si>
  <si>
    <t>10aa Población 6 a 15 años inscritos inicial en Primaria Hombre</t>
  </si>
  <si>
    <t>T6A15PRH</t>
  </si>
  <si>
    <t>10ab Población 6 a 15 años inscritos inicial en Primaria Mujer</t>
  </si>
  <si>
    <t>T6A15PRM</t>
  </si>
  <si>
    <t>10ac Población 6 a 15 años inscritos inicial en Primaria Urbano</t>
  </si>
  <si>
    <t>T6A15PRUR</t>
  </si>
  <si>
    <t>10ad Población 6 a 15 años inscritos inicial en Primaria Rural</t>
  </si>
  <si>
    <t>T6A15PRRU</t>
  </si>
  <si>
    <t>10ae Tasa Escolarización de Primaria</t>
  </si>
  <si>
    <t>P_PR</t>
  </si>
  <si>
    <t>10af Tasa Escolarización de Primaria Hombre</t>
  </si>
  <si>
    <t>P_PR_H</t>
  </si>
  <si>
    <t>10ag Tasa Escolarización de Primaria Mujer</t>
  </si>
  <si>
    <t>P_PR_M</t>
  </si>
  <si>
    <t>10aj Tasa neta de Cobertura Preprimaria</t>
  </si>
  <si>
    <t>COB_PR</t>
  </si>
  <si>
    <t>10ak Población de 12 a 21 años</t>
  </si>
  <si>
    <t>POB12A21</t>
  </si>
  <si>
    <t>10al Población de 13 a 15 años</t>
  </si>
  <si>
    <t>POB13A15</t>
  </si>
  <si>
    <t>10am Población de 12 a 21 años Hombre</t>
  </si>
  <si>
    <t>POB12A21H</t>
  </si>
  <si>
    <t>10an Población de 12 a 21 años Mujer</t>
  </si>
  <si>
    <t>POB12A21M</t>
  </si>
  <si>
    <t>10aq Población de 12 a 21 años inscrita inicial en Básicos</t>
  </si>
  <si>
    <t>T12A21BA</t>
  </si>
  <si>
    <t>10ar Población de 13 a 15 años inscrita inicial en Básicos</t>
  </si>
  <si>
    <t>T13A15BA</t>
  </si>
  <si>
    <t>10as Población de 12 a 21 años inscritos inicial Básicos Hombre</t>
  </si>
  <si>
    <t>T12A21BAH</t>
  </si>
  <si>
    <t>10at Población de 12 a 21 años inscritos inicial Básicos Mujer</t>
  </si>
  <si>
    <t>T12A21BAM</t>
  </si>
  <si>
    <t>10au Población de 12 a 21 años inscritos inicial Básicos Urbano</t>
  </si>
  <si>
    <t>T12A21BAUR</t>
  </si>
  <si>
    <t>10av Población de 12 a 21 años inscritos inicial Básicos Rural</t>
  </si>
  <si>
    <t>T12A21BARU</t>
  </si>
  <si>
    <t>10aw Tasa de Escolarización nivel Básicos</t>
  </si>
  <si>
    <t>P_BA</t>
  </si>
  <si>
    <t>10ax Tasa de Escolarización Básicos Hombre</t>
  </si>
  <si>
    <t>P_BA_H</t>
  </si>
  <si>
    <t>10ay Tasa de Escolarización Básicos Mujer</t>
  </si>
  <si>
    <t>P_BA_M</t>
  </si>
  <si>
    <t>10bb Tasa de Neta de Cobertura Básicos</t>
  </si>
  <si>
    <t>COB_BA</t>
  </si>
  <si>
    <t>10bc Población de 15 a 21 años</t>
  </si>
  <si>
    <t>POB15A21</t>
  </si>
  <si>
    <t>10bd Población de 16 a 18 años</t>
  </si>
  <si>
    <t>POB16A18</t>
  </si>
  <si>
    <t>10be Población de 15 a 21 años Hombre</t>
  </si>
  <si>
    <t>POB15A21H</t>
  </si>
  <si>
    <t>10bf Población de 15 a 21 años Mujer</t>
  </si>
  <si>
    <t>POB15A21M</t>
  </si>
  <si>
    <t>10bi Población de 15 a 21 años inscrita inicial en Diversificado</t>
  </si>
  <si>
    <t>T15A21DV</t>
  </si>
  <si>
    <t>10bj Población de 16 a 18 años inscrita inicial en Diversificado</t>
  </si>
  <si>
    <t>T16A18DV</t>
  </si>
  <si>
    <t>10bk Población de 15 a 21 años inscrita inicial en Diversificado Hombre</t>
  </si>
  <si>
    <t>T15A21DVH</t>
  </si>
  <si>
    <t>10bl Población de 15 a 21 años inscrita inicial en Diversificado Mujer</t>
  </si>
  <si>
    <t>T15A21DVM</t>
  </si>
  <si>
    <t>10bm Población de 15 a 21 años inscrita inicial en Diversificado Urbano</t>
  </si>
  <si>
    <t>T15A21DVUR</t>
  </si>
  <si>
    <t>10bn Población de 15 a 21 años inscrita inicial en Diversificado Rural</t>
  </si>
  <si>
    <t>T15A21DVRU</t>
  </si>
  <si>
    <t>10bn Tasa de Escolarización Diversificado</t>
  </si>
  <si>
    <t>P_DV</t>
  </si>
  <si>
    <t>10bo Tasa de Escolarización Diversificado Hombre</t>
  </si>
  <si>
    <t>P_DV_H</t>
  </si>
  <si>
    <t>10bp Tasa de Escolarización Diversificado Mujer</t>
  </si>
  <si>
    <t>P_DV_M</t>
  </si>
  <si>
    <t>10bs Tasa de Neta de Cobertura Diversificado</t>
  </si>
  <si>
    <t>COB_DV</t>
  </si>
  <si>
    <t>10bt Total de Población Escolarizada hasta Diversificado</t>
  </si>
  <si>
    <t>T_POB_ESC</t>
  </si>
  <si>
    <t>10ca Población inscrita inicial Indígena en Preprimaria</t>
  </si>
  <si>
    <t>10cb Población inscrita inicialIndígena en Primaria</t>
  </si>
  <si>
    <t>10cc Población inscrita inicial Indígena en Básicos</t>
  </si>
  <si>
    <t>10cd Población inscrita inicial Indígena en Diversificado</t>
  </si>
  <si>
    <t>10ce Porcentaje de población escolarizada indígena en todos los grados</t>
  </si>
  <si>
    <t>P_ESC_IND</t>
  </si>
  <si>
    <t xml:space="preserve"> * Tasa de escolarización: población inscrita de X rango de edad en X nivel/ total de población total de X rango de edad</t>
  </si>
  <si>
    <t>Ejemplo. Tasa escolarización preprimaria: (Población de 3 a 14 años inscritos inicial preprimaria / población de 3 a 14 años) * 100</t>
  </si>
  <si>
    <t>Tasa neta de cobertura preprimaria: (población inscrita de 5 a 6 años / población total de 5 a 6 años) *100</t>
  </si>
  <si>
    <t>Tasa neta de cobertura primaria: ( población inscrita de 7 a 12 / población total de 7 a 12 años ) *100</t>
  </si>
  <si>
    <t>Tasa neta de cobertura basico: ( población inscrita de 13 a 15 años / población total de 13 a 15) *100</t>
  </si>
  <si>
    <t>Tasa neta de cobertura diversificado:  (población inscrita de 16 a 18 años / población total de 16 a 18 años) *100</t>
  </si>
  <si>
    <t>Población de 3 a 21 años por rangos de edad y nivel de escolaridad</t>
  </si>
  <si>
    <t>Inidcador</t>
  </si>
  <si>
    <t>Tasa de Escolaridad por Nivel</t>
  </si>
  <si>
    <t>Tasa de Cobertura Neta por Nivel</t>
  </si>
  <si>
    <t>Año de Datos</t>
  </si>
  <si>
    <t>Fuente de datos población</t>
  </si>
  <si>
    <t>Proyecciones del Instituto Nacional de Estadística para 2005</t>
  </si>
  <si>
    <t>Fuente de datos de educación</t>
  </si>
  <si>
    <t>Anuario Estadístico 2005, Ministerio de Educación</t>
  </si>
  <si>
    <t>Quetzaltenango</t>
  </si>
  <si>
    <t>Salcajá</t>
  </si>
  <si>
    <t>Olintepeque</t>
  </si>
  <si>
    <t>San Carlos Sija</t>
  </si>
  <si>
    <t>Sibilia</t>
  </si>
  <si>
    <t>Cabricán</t>
  </si>
  <si>
    <t>Cajolá</t>
  </si>
  <si>
    <t>San Miguel Siguilá</t>
  </si>
  <si>
    <t>San Juan Ostuncalco</t>
  </si>
  <si>
    <t>San Mateo</t>
  </si>
  <si>
    <t>Concepción Chiquirichapa</t>
  </si>
  <si>
    <t>San Martín  Sacatepéquez</t>
  </si>
  <si>
    <t>Almolonga</t>
  </si>
  <si>
    <t>Cantel</t>
  </si>
  <si>
    <t>Huitán</t>
  </si>
  <si>
    <t>Zunil</t>
  </si>
  <si>
    <t>Colomba</t>
  </si>
  <si>
    <t>San Francisco La Unión</t>
  </si>
  <si>
    <t>El Palmar</t>
  </si>
  <si>
    <t>Coatepeque</t>
  </si>
  <si>
    <t>Génova</t>
  </si>
  <si>
    <t>Flores Costa Cuca</t>
  </si>
  <si>
    <t>La Esperanza</t>
  </si>
  <si>
    <t>Palestina de Los Altos</t>
  </si>
  <si>
    <t>Departamento de  Quetzaltenango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</si>
  <si>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</si>
  <si>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</si>
  <si>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</si>
  <si>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</si>
  <si>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</si>
  <si>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</si>
  <si>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</si>
  <si>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</si>
  <si>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</si>
  <si>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</si>
  <si>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</si>
  <si>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</si>
  <si>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</si>
  <si>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</si>
  <si>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</si>
  <si>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</si>
  <si>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</si>
  <si>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</si>
  <si>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</si>
  <si>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</si>
  <si>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</si>
  <si>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0922</t>
  </si>
  <si>
    <t>0923</t>
  </si>
  <si>
    <t>0924</t>
  </si>
  <si>
    <t>09</t>
  </si>
  <si>
    <t>10 -09</t>
  </si>
  <si>
    <t>Municipios del Departamento de Quetzaltenango</t>
  </si>
  <si>
    <t>T_IND_PP</t>
  </si>
  <si>
    <t>T_IND_PR</t>
  </si>
  <si>
    <t>T_IND_BA</t>
  </si>
  <si>
    <t>T_IND_DV</t>
  </si>
</sst>
</file>

<file path=xl/styles.xml><?xml version="1.0" encoding="utf-8"?>
<styleSheet xmlns="http://schemas.openxmlformats.org/spreadsheetml/2006/main">
  <numFmts count="13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;[Red]#,##0"/>
    <numFmt numFmtId="165" formatCode="[$-100A]dddd\,\ dd&quot; de &quot;mmmm&quot; de &quot;yyyy"/>
    <numFmt numFmtId="166" formatCode="#,##0.00;[Red]#,##0.00"/>
    <numFmt numFmtId="167" formatCode="#,##0.000;[Red]#,##0.000"/>
    <numFmt numFmtId="168" formatCode="0.000"/>
  </numFmts>
  <fonts count="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vertical="top"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49" fontId="2" fillId="2" borderId="1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3" fontId="0" fillId="3" borderId="1" xfId="0" applyNumberFormat="1" applyFont="1" applyFill="1" applyBorder="1" applyAlignment="1">
      <alignment/>
    </xf>
    <xf numFmtId="0" fontId="2" fillId="3" borderId="1" xfId="0" applyNumberFormat="1" applyFont="1" applyFill="1" applyBorder="1" applyAlignment="1">
      <alignment horizontal="right"/>
    </xf>
    <xf numFmtId="166" fontId="2" fillId="3" borderId="1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/>
    </xf>
    <xf numFmtId="2" fontId="2" fillId="3" borderId="1" xfId="0" applyNumberFormat="1" applyFont="1" applyFill="1" applyBorder="1" applyAlignment="1">
      <alignment horizontal="right"/>
    </xf>
    <xf numFmtId="3" fontId="0" fillId="3" borderId="1" xfId="0" applyNumberFormat="1" applyFill="1" applyBorder="1" applyAlignment="1">
      <alignment/>
    </xf>
    <xf numFmtId="164" fontId="2" fillId="3" borderId="1" xfId="0" applyNumberFormat="1" applyFont="1" applyFill="1" applyBorder="1" applyAlignment="1">
      <alignment horizontal="right"/>
    </xf>
    <xf numFmtId="2" fontId="2" fillId="3" borderId="1" xfId="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3" xfId="0" applyFont="1" applyFill="1" applyBorder="1" applyAlignment="1">
      <alignment vertical="top"/>
    </xf>
    <xf numFmtId="0" fontId="2" fillId="0" borderId="4" xfId="0" applyFont="1" applyFill="1" applyBorder="1" applyAlignment="1">
      <alignment vertical="top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5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top"/>
    </xf>
    <xf numFmtId="0" fontId="7" fillId="0" borderId="6" xfId="0" applyFont="1" applyFill="1" applyBorder="1" applyAlignment="1">
      <alignment vertical="top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2" fillId="0" borderId="5" xfId="0" applyFont="1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6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vertical="top"/>
    </xf>
    <xf numFmtId="0" fontId="2" fillId="0" borderId="0" xfId="0" applyFont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8" xfId="0" applyFont="1" applyFill="1" applyBorder="1" applyAlignment="1">
      <alignment vertical="top"/>
    </xf>
    <xf numFmtId="0" fontId="2" fillId="0" borderId="9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190500</xdr:colOff>
      <xdr:row>2</xdr:row>
      <xdr:rowOff>142875</xdr:rowOff>
    </xdr:from>
    <xdr:to>
      <xdr:col>21</xdr:col>
      <xdr:colOff>447675</xdr:colOff>
      <xdr:row>6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1525" y="466725"/>
          <a:ext cx="1733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88"/>
  <sheetViews>
    <sheetView tabSelected="1" zoomScale="75" zoomScaleNormal="75" workbookViewId="0" topLeftCell="B4">
      <selection activeCell="F70" sqref="F70"/>
    </sheetView>
  </sheetViews>
  <sheetFormatPr defaultColWidth="11.421875" defaultRowHeight="12.75"/>
  <cols>
    <col min="1" max="1" width="5.421875" style="0" customWidth="1"/>
    <col min="3" max="3" width="15.8515625" style="0" customWidth="1"/>
    <col min="4" max="4" width="49.28125" style="0" customWidth="1"/>
    <col min="5" max="5" width="14.7109375" style="0" customWidth="1"/>
    <col min="6" max="6" width="14.00390625" style="0" customWidth="1"/>
    <col min="7" max="7" width="11.00390625" style="0" customWidth="1"/>
    <col min="8" max="18" width="14.421875" style="0" customWidth="1"/>
    <col min="19" max="19" width="14.00390625" style="0" customWidth="1"/>
    <col min="21" max="21" width="10.7109375" style="0" customWidth="1"/>
    <col min="22" max="22" width="11.00390625" style="0" customWidth="1"/>
    <col min="23" max="23" width="12.8515625" style="0" customWidth="1"/>
    <col min="24" max="24" width="12.57421875" style="0" customWidth="1"/>
    <col min="30" max="30" width="14.8515625" style="0" customWidth="1"/>
  </cols>
  <sheetData>
    <row r="1" spans="2:23" ht="12.7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3"/>
      <c r="U1" s="3"/>
      <c r="V1" s="3"/>
      <c r="W1" s="3"/>
    </row>
    <row r="2" spans="2:23" ht="12.75">
      <c r="B2" s="1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  <c r="T2" s="3"/>
      <c r="U2" s="3"/>
      <c r="V2" s="3"/>
      <c r="W2" s="3"/>
    </row>
    <row r="3" spans="2:23" ht="12.75">
      <c r="B3" s="1" t="s">
        <v>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  <c r="T3" s="3"/>
      <c r="U3" s="3"/>
      <c r="V3" s="3"/>
      <c r="W3" s="3"/>
    </row>
    <row r="4" spans="2:23" ht="12.75">
      <c r="B4" s="1" t="s">
        <v>3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"/>
      <c r="T4" s="3"/>
      <c r="U4" s="3"/>
      <c r="V4" s="3"/>
      <c r="W4" s="3"/>
    </row>
    <row r="5" spans="2:23" ht="12.7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2:23" ht="12.75">
      <c r="B6" s="52" t="s">
        <v>4</v>
      </c>
      <c r="C6" s="53"/>
      <c r="D6" s="4"/>
      <c r="E6" s="49" t="s">
        <v>196</v>
      </c>
      <c r="F6" s="9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2:23" ht="15.7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2:23" s="31" customFormat="1" ht="12.75">
      <c r="B8" s="25" t="s">
        <v>5</v>
      </c>
      <c r="C8" s="26"/>
      <c r="D8" s="27" t="s">
        <v>137</v>
      </c>
      <c r="E8" s="27"/>
      <c r="F8" s="27"/>
      <c r="G8" s="27"/>
      <c r="H8" s="28"/>
      <c r="I8" s="39"/>
      <c r="J8" s="39"/>
      <c r="K8" s="39"/>
      <c r="L8" s="39"/>
      <c r="M8" s="39"/>
      <c r="N8" s="39"/>
      <c r="O8" s="39"/>
      <c r="P8" s="39"/>
      <c r="Q8" s="39"/>
      <c r="R8" s="39"/>
      <c r="S8" s="29"/>
      <c r="T8" s="29"/>
      <c r="U8" s="29"/>
      <c r="V8" s="30"/>
      <c r="W8" s="30"/>
    </row>
    <row r="9" spans="2:23" s="37" customFormat="1" ht="14.25" customHeight="1">
      <c r="B9" s="32" t="s">
        <v>138</v>
      </c>
      <c r="C9" s="33"/>
      <c r="D9" s="34" t="s">
        <v>139</v>
      </c>
      <c r="E9" s="34"/>
      <c r="F9" s="34"/>
      <c r="G9" s="34"/>
      <c r="H9" s="35"/>
      <c r="I9" s="34"/>
      <c r="J9" s="34"/>
      <c r="K9" s="34"/>
      <c r="L9" s="34"/>
      <c r="M9" s="34"/>
      <c r="N9" s="34"/>
      <c r="O9" s="34"/>
      <c r="P9" s="34"/>
      <c r="Q9" s="34"/>
      <c r="R9" s="34"/>
      <c r="S9" s="33"/>
      <c r="T9" s="33"/>
      <c r="U9" s="33"/>
      <c r="V9" s="36"/>
      <c r="W9" s="36"/>
    </row>
    <row r="10" spans="2:23" s="31" customFormat="1" ht="12.75">
      <c r="B10" s="32"/>
      <c r="C10" s="33"/>
      <c r="D10" s="34" t="s">
        <v>140</v>
      </c>
      <c r="E10" s="34"/>
      <c r="F10" s="34"/>
      <c r="G10" s="34"/>
      <c r="H10" s="35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29"/>
      <c r="T10" s="29"/>
      <c r="U10" s="29"/>
      <c r="V10" s="30"/>
      <c r="W10" s="30"/>
    </row>
    <row r="11" spans="2:23" s="31" customFormat="1" ht="12.75">
      <c r="B11" s="38" t="s">
        <v>6</v>
      </c>
      <c r="C11" s="29"/>
      <c r="D11" s="39" t="s">
        <v>197</v>
      </c>
      <c r="E11" s="39"/>
      <c r="F11" s="39"/>
      <c r="G11" s="39"/>
      <c r="H11" s="40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29"/>
      <c r="T11" s="29"/>
      <c r="U11" s="29"/>
      <c r="V11" s="30"/>
      <c r="W11" s="30"/>
    </row>
    <row r="12" spans="2:23" s="31" customFormat="1" ht="12.75">
      <c r="B12" s="38" t="s">
        <v>141</v>
      </c>
      <c r="C12" s="29"/>
      <c r="D12" s="41">
        <v>2005</v>
      </c>
      <c r="E12" s="41"/>
      <c r="F12" s="41"/>
      <c r="G12" s="41"/>
      <c r="H12" s="42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29"/>
      <c r="T12" s="29"/>
      <c r="U12" s="29"/>
      <c r="V12" s="30"/>
      <c r="W12" s="30"/>
    </row>
    <row r="13" spans="2:23" s="31" customFormat="1" ht="15.75" customHeight="1">
      <c r="B13" s="38" t="s">
        <v>7</v>
      </c>
      <c r="C13" s="29"/>
      <c r="D13" s="39" t="s">
        <v>8</v>
      </c>
      <c r="E13" s="39"/>
      <c r="F13" s="39"/>
      <c r="G13" s="39"/>
      <c r="H13" s="40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29"/>
      <c r="T13" s="29"/>
      <c r="U13" s="29"/>
      <c r="V13" s="30"/>
      <c r="W13" s="30"/>
    </row>
    <row r="14" spans="2:23" s="31" customFormat="1" ht="12.75">
      <c r="B14" s="38" t="s">
        <v>142</v>
      </c>
      <c r="C14" s="29"/>
      <c r="D14" s="39" t="s">
        <v>143</v>
      </c>
      <c r="E14" s="39"/>
      <c r="F14" s="39"/>
      <c r="G14" s="39"/>
      <c r="H14" s="40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0"/>
      <c r="T14" s="30"/>
      <c r="U14" s="30"/>
      <c r="V14" s="30"/>
      <c r="W14" s="43"/>
    </row>
    <row r="15" spans="2:23" s="31" customFormat="1" ht="12.75">
      <c r="B15" s="44" t="s">
        <v>144</v>
      </c>
      <c r="C15" s="45"/>
      <c r="D15" s="46" t="s">
        <v>145</v>
      </c>
      <c r="E15" s="46"/>
      <c r="F15" s="46"/>
      <c r="G15" s="46"/>
      <c r="H15" s="47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0"/>
      <c r="T15" s="30"/>
      <c r="U15" s="30"/>
      <c r="V15" s="30"/>
      <c r="W15" s="30"/>
    </row>
    <row r="16" spans="2:23" ht="12.75">
      <c r="B16" s="5"/>
      <c r="C16" s="5"/>
      <c r="D16" s="5"/>
      <c r="E16" s="5"/>
      <c r="F16" s="6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2:30" s="3" customFormat="1" ht="24">
      <c r="B17" s="54"/>
      <c r="C17" s="54"/>
      <c r="D17" s="54"/>
      <c r="E17" s="8"/>
      <c r="F17" s="14" t="s">
        <v>146</v>
      </c>
      <c r="G17" s="14" t="s">
        <v>147</v>
      </c>
      <c r="H17" s="14" t="s">
        <v>148</v>
      </c>
      <c r="I17" s="14" t="s">
        <v>149</v>
      </c>
      <c r="J17" s="14" t="s">
        <v>150</v>
      </c>
      <c r="K17" s="14" t="s">
        <v>151</v>
      </c>
      <c r="L17" s="14" t="s">
        <v>152</v>
      </c>
      <c r="M17" s="14" t="s">
        <v>153</v>
      </c>
      <c r="N17" s="14" t="s">
        <v>154</v>
      </c>
      <c r="O17" s="14" t="s">
        <v>155</v>
      </c>
      <c r="P17" s="14" t="s">
        <v>156</v>
      </c>
      <c r="Q17" s="14" t="s">
        <v>157</v>
      </c>
      <c r="R17" s="14" t="s">
        <v>158</v>
      </c>
      <c r="S17" s="14" t="s">
        <v>159</v>
      </c>
      <c r="T17" s="14" t="s">
        <v>160</v>
      </c>
      <c r="U17" s="14" t="s">
        <v>161</v>
      </c>
      <c r="V17" s="14" t="s">
        <v>162</v>
      </c>
      <c r="W17" s="14" t="s">
        <v>163</v>
      </c>
      <c r="X17" s="14" t="s">
        <v>164</v>
      </c>
      <c r="Y17" s="14" t="s">
        <v>165</v>
      </c>
      <c r="Z17" s="14" t="s">
        <v>166</v>
      </c>
      <c r="AA17" s="14" t="s">
        <v>167</v>
      </c>
      <c r="AB17" s="14" t="s">
        <v>168</v>
      </c>
      <c r="AC17" s="14" t="s">
        <v>169</v>
      </c>
      <c r="AD17" s="14" t="s">
        <v>170</v>
      </c>
    </row>
    <row r="18" spans="2:30" s="3" customFormat="1" ht="12">
      <c r="B18" s="51" t="s">
        <v>9</v>
      </c>
      <c r="C18" s="51"/>
      <c r="D18" s="51"/>
      <c r="E18" s="48" t="s">
        <v>10</v>
      </c>
      <c r="F18" s="15" t="s">
        <v>171</v>
      </c>
      <c r="G18" s="15" t="s">
        <v>172</v>
      </c>
      <c r="H18" s="15" t="s">
        <v>173</v>
      </c>
      <c r="I18" s="15" t="s">
        <v>174</v>
      </c>
      <c r="J18" s="15" t="s">
        <v>175</v>
      </c>
      <c r="K18" s="15" t="s">
        <v>176</v>
      </c>
      <c r="L18" s="15" t="s">
        <v>177</v>
      </c>
      <c r="M18" s="15" t="s">
        <v>178</v>
      </c>
      <c r="N18" s="15" t="s">
        <v>179</v>
      </c>
      <c r="O18" s="15" t="s">
        <v>180</v>
      </c>
      <c r="P18" s="15" t="s">
        <v>181</v>
      </c>
      <c r="Q18" s="15" t="s">
        <v>182</v>
      </c>
      <c r="R18" s="15" t="s">
        <v>183</v>
      </c>
      <c r="S18" s="15" t="s">
        <v>184</v>
      </c>
      <c r="T18" s="15" t="s">
        <v>185</v>
      </c>
      <c r="U18" s="15" t="s">
        <v>186</v>
      </c>
      <c r="V18" s="15" t="s">
        <v>187</v>
      </c>
      <c r="W18" s="15" t="s">
        <v>188</v>
      </c>
      <c r="X18" s="15" t="s">
        <v>189</v>
      </c>
      <c r="Y18" s="15" t="s">
        <v>190</v>
      </c>
      <c r="Z18" s="15" t="s">
        <v>191</v>
      </c>
      <c r="AA18" s="15" t="s">
        <v>192</v>
      </c>
      <c r="AB18" s="15" t="s">
        <v>193</v>
      </c>
      <c r="AC18" s="15" t="s">
        <v>194</v>
      </c>
      <c r="AD18" s="15" t="s">
        <v>195</v>
      </c>
    </row>
    <row r="19" s="3" customFormat="1" ht="12"/>
    <row r="20" spans="2:30" s="3" customFormat="1" ht="12.75" customHeight="1">
      <c r="B20" s="55" t="s">
        <v>11</v>
      </c>
      <c r="C20" s="56"/>
      <c r="D20" s="57"/>
      <c r="E20" s="16" t="s">
        <v>12</v>
      </c>
      <c r="F20" s="17">
        <v>45120</v>
      </c>
      <c r="G20" s="17">
        <v>5348</v>
      </c>
      <c r="H20" s="17">
        <v>8778</v>
      </c>
      <c r="I20" s="17">
        <v>10242</v>
      </c>
      <c r="J20" s="17">
        <v>2585</v>
      </c>
      <c r="K20" s="17">
        <v>7145</v>
      </c>
      <c r="L20" s="17">
        <v>2368</v>
      </c>
      <c r="M20" s="17">
        <v>2541</v>
      </c>
      <c r="N20" s="17">
        <v>14949</v>
      </c>
      <c r="O20" s="17">
        <v>221</v>
      </c>
      <c r="P20" s="17">
        <v>5493</v>
      </c>
      <c r="Q20" s="17">
        <v>7501</v>
      </c>
      <c r="R20" s="17">
        <v>5066</v>
      </c>
      <c r="S20" s="17">
        <v>11630</v>
      </c>
      <c r="T20" s="17">
        <v>3787</v>
      </c>
      <c r="U20" s="17">
        <v>3893</v>
      </c>
      <c r="V20" s="17">
        <v>12966</v>
      </c>
      <c r="W20" s="17">
        <v>2450</v>
      </c>
      <c r="X20" s="17">
        <v>8300</v>
      </c>
      <c r="Y20" s="17">
        <v>35653</v>
      </c>
      <c r="Z20" s="17">
        <v>11344</v>
      </c>
      <c r="AA20" s="17">
        <v>7418</v>
      </c>
      <c r="AB20" s="17">
        <v>6201</v>
      </c>
      <c r="AC20" s="17">
        <v>3996</v>
      </c>
      <c r="AD20" s="17">
        <f>SUM(F20:AC20)</f>
        <v>224995</v>
      </c>
    </row>
    <row r="21" spans="2:30" s="3" customFormat="1" ht="12.75">
      <c r="B21" s="55" t="s">
        <v>13</v>
      </c>
      <c r="C21" s="56"/>
      <c r="D21" s="57"/>
      <c r="E21" s="16" t="s">
        <v>14</v>
      </c>
      <c r="F21" s="17">
        <v>7758</v>
      </c>
      <c r="G21" s="17">
        <v>920</v>
      </c>
      <c r="H21" s="17">
        <v>1509</v>
      </c>
      <c r="I21" s="17">
        <v>1761</v>
      </c>
      <c r="J21" s="17">
        <v>444</v>
      </c>
      <c r="K21" s="17">
        <v>1229</v>
      </c>
      <c r="L21" s="17">
        <v>562</v>
      </c>
      <c r="M21" s="17">
        <v>437</v>
      </c>
      <c r="N21" s="17">
        <v>2571</v>
      </c>
      <c r="O21" s="17">
        <v>382</v>
      </c>
      <c r="P21" s="17">
        <v>945</v>
      </c>
      <c r="Q21" s="17">
        <v>1290</v>
      </c>
      <c r="R21" s="17">
        <v>871</v>
      </c>
      <c r="S21" s="17">
        <v>1999</v>
      </c>
      <c r="T21" s="17">
        <v>651</v>
      </c>
      <c r="U21" s="17">
        <v>669</v>
      </c>
      <c r="V21" s="17">
        <v>2229</v>
      </c>
      <c r="W21" s="17">
        <v>421</v>
      </c>
      <c r="X21" s="17">
        <v>1427</v>
      </c>
      <c r="Y21" s="17">
        <v>6130</v>
      </c>
      <c r="Z21" s="17">
        <v>1950</v>
      </c>
      <c r="AA21" s="17">
        <v>1275</v>
      </c>
      <c r="AB21" s="17">
        <v>1066</v>
      </c>
      <c r="AC21" s="17">
        <v>687</v>
      </c>
      <c r="AD21" s="17">
        <f aca="true" t="shared" si="0" ref="AD21:AD29">SUM(F21:AC21)</f>
        <v>39183</v>
      </c>
    </row>
    <row r="22" spans="2:30" s="3" customFormat="1" ht="12.75">
      <c r="B22" s="55" t="s">
        <v>15</v>
      </c>
      <c r="C22" s="56"/>
      <c r="D22" s="57"/>
      <c r="E22" s="16" t="s">
        <v>16</v>
      </c>
      <c r="F22" s="17">
        <v>22566</v>
      </c>
      <c r="G22" s="17">
        <v>2638</v>
      </c>
      <c r="H22" s="17">
        <v>4374</v>
      </c>
      <c r="I22" s="17">
        <v>5082</v>
      </c>
      <c r="J22" s="17">
        <v>1297</v>
      </c>
      <c r="K22" s="17">
        <v>3605</v>
      </c>
      <c r="L22" s="17">
        <v>1593</v>
      </c>
      <c r="M22" s="17">
        <v>1307</v>
      </c>
      <c r="N22" s="17">
        <v>7294</v>
      </c>
      <c r="O22" s="17">
        <v>1122</v>
      </c>
      <c r="P22" s="17">
        <v>2471</v>
      </c>
      <c r="Q22" s="17">
        <v>3657</v>
      </c>
      <c r="R22" s="17">
        <v>2419</v>
      </c>
      <c r="S22" s="17">
        <v>6165</v>
      </c>
      <c r="T22" s="17">
        <v>1796</v>
      </c>
      <c r="U22" s="17">
        <v>1927</v>
      </c>
      <c r="V22" s="17">
        <v>6761</v>
      </c>
      <c r="W22" s="17">
        <v>1161</v>
      </c>
      <c r="X22" s="17">
        <v>4279</v>
      </c>
      <c r="Y22" s="17">
        <v>18441</v>
      </c>
      <c r="Z22" s="17">
        <v>5870</v>
      </c>
      <c r="AA22" s="17">
        <v>3908</v>
      </c>
      <c r="AB22" s="17">
        <v>3083</v>
      </c>
      <c r="AC22" s="17">
        <v>1972</v>
      </c>
      <c r="AD22" s="17">
        <f t="shared" si="0"/>
        <v>114788</v>
      </c>
    </row>
    <row r="23" spans="2:30" s="3" customFormat="1" ht="12.75">
      <c r="B23" s="55" t="s">
        <v>17</v>
      </c>
      <c r="C23" s="56"/>
      <c r="D23" s="57"/>
      <c r="E23" s="16" t="s">
        <v>18</v>
      </c>
      <c r="F23" s="17">
        <v>22554</v>
      </c>
      <c r="G23" s="17">
        <v>2710</v>
      </c>
      <c r="H23" s="17">
        <v>4404</v>
      </c>
      <c r="I23" s="17">
        <v>5160</v>
      </c>
      <c r="J23" s="17">
        <v>1288</v>
      </c>
      <c r="K23" s="17">
        <v>3540</v>
      </c>
      <c r="L23" s="17">
        <v>1675</v>
      </c>
      <c r="M23" s="17">
        <v>1233</v>
      </c>
      <c r="N23" s="17">
        <v>7655</v>
      </c>
      <c r="O23" s="17">
        <v>1100</v>
      </c>
      <c r="P23" s="17">
        <v>3023</v>
      </c>
      <c r="Q23" s="17">
        <v>3844</v>
      </c>
      <c r="R23" s="17">
        <v>2647</v>
      </c>
      <c r="S23" s="17">
        <v>5465</v>
      </c>
      <c r="T23" s="17">
        <v>1992</v>
      </c>
      <c r="U23" s="17">
        <v>1967</v>
      </c>
      <c r="V23" s="17">
        <v>6206</v>
      </c>
      <c r="W23" s="17">
        <v>1289</v>
      </c>
      <c r="X23" s="17">
        <v>4021</v>
      </c>
      <c r="Y23" s="17">
        <v>17212</v>
      </c>
      <c r="Z23" s="17">
        <v>5474</v>
      </c>
      <c r="AA23" s="17">
        <v>3510</v>
      </c>
      <c r="AB23" s="17">
        <v>3117</v>
      </c>
      <c r="AC23" s="17">
        <v>2024</v>
      </c>
      <c r="AD23" s="17">
        <f t="shared" si="0"/>
        <v>113110</v>
      </c>
    </row>
    <row r="24" spans="2:30" s="3" customFormat="1" ht="12.75">
      <c r="B24" s="55" t="s">
        <v>19</v>
      </c>
      <c r="C24" s="56"/>
      <c r="D24" s="57"/>
      <c r="E24" s="16" t="s">
        <v>20</v>
      </c>
      <c r="F24" s="50">
        <v>6233</v>
      </c>
      <c r="G24" s="18">
        <v>527</v>
      </c>
      <c r="H24" s="18">
        <v>837</v>
      </c>
      <c r="I24" s="18">
        <v>762</v>
      </c>
      <c r="J24" s="18">
        <v>401</v>
      </c>
      <c r="K24" s="18">
        <v>668</v>
      </c>
      <c r="L24" s="18">
        <v>370</v>
      </c>
      <c r="M24" s="18">
        <v>308</v>
      </c>
      <c r="N24" s="18">
        <v>1595</v>
      </c>
      <c r="O24" s="18">
        <v>280</v>
      </c>
      <c r="P24" s="18">
        <v>614</v>
      </c>
      <c r="Q24" s="18">
        <v>930</v>
      </c>
      <c r="R24" s="18">
        <v>277</v>
      </c>
      <c r="S24" s="18">
        <v>1479</v>
      </c>
      <c r="T24" s="18">
        <v>418</v>
      </c>
      <c r="U24" s="18">
        <v>443</v>
      </c>
      <c r="V24" s="18">
        <v>1544</v>
      </c>
      <c r="W24" s="18">
        <v>266</v>
      </c>
      <c r="X24" s="18">
        <v>957</v>
      </c>
      <c r="Y24" s="18">
        <v>3437</v>
      </c>
      <c r="Z24" s="18">
        <v>1198</v>
      </c>
      <c r="AA24" s="18">
        <v>619</v>
      </c>
      <c r="AB24" s="18">
        <v>623</v>
      </c>
      <c r="AC24" s="18">
        <v>542</v>
      </c>
      <c r="AD24" s="17">
        <f t="shared" si="0"/>
        <v>25328</v>
      </c>
    </row>
    <row r="25" spans="2:30" s="3" customFormat="1" ht="12.75">
      <c r="B25" s="55" t="s">
        <v>21</v>
      </c>
      <c r="C25" s="56"/>
      <c r="D25" s="57"/>
      <c r="E25" s="16" t="s">
        <v>22</v>
      </c>
      <c r="F25" s="18">
        <v>5073</v>
      </c>
      <c r="G25" s="18">
        <v>379</v>
      </c>
      <c r="H25" s="50">
        <v>724</v>
      </c>
      <c r="I25" s="50">
        <v>714</v>
      </c>
      <c r="J25" s="50">
        <v>320</v>
      </c>
      <c r="K25" s="50">
        <v>611</v>
      </c>
      <c r="L25" s="50">
        <v>338</v>
      </c>
      <c r="M25" s="50">
        <v>255</v>
      </c>
      <c r="N25" s="50">
        <v>1499</v>
      </c>
      <c r="O25" s="50">
        <v>234</v>
      </c>
      <c r="P25" s="50">
        <v>554</v>
      </c>
      <c r="Q25" s="50">
        <v>809</v>
      </c>
      <c r="R25" s="50">
        <v>242</v>
      </c>
      <c r="S25" s="50">
        <v>1185</v>
      </c>
      <c r="T25" s="50">
        <v>385</v>
      </c>
      <c r="U25" s="50">
        <v>360</v>
      </c>
      <c r="V25" s="50">
        <v>1304</v>
      </c>
      <c r="W25" s="50">
        <v>247</v>
      </c>
      <c r="X25" s="50">
        <v>812</v>
      </c>
      <c r="Y25" s="50">
        <v>2953</v>
      </c>
      <c r="Z25" s="50">
        <v>1088</v>
      </c>
      <c r="AA25" s="50">
        <v>529</v>
      </c>
      <c r="AB25" s="50">
        <v>554</v>
      </c>
      <c r="AC25" s="50">
        <v>507</v>
      </c>
      <c r="AD25" s="17">
        <f t="shared" si="0"/>
        <v>21676</v>
      </c>
    </row>
    <row r="26" spans="2:30" s="3" customFormat="1" ht="12.75" customHeight="1">
      <c r="B26" s="55" t="s">
        <v>23</v>
      </c>
      <c r="C26" s="56"/>
      <c r="D26" s="57"/>
      <c r="E26" s="16" t="s">
        <v>24</v>
      </c>
      <c r="F26" s="18">
        <v>3163</v>
      </c>
      <c r="G26" s="18">
        <v>250</v>
      </c>
      <c r="H26" s="18">
        <v>408</v>
      </c>
      <c r="I26" s="18">
        <v>365</v>
      </c>
      <c r="J26" s="18">
        <v>197</v>
      </c>
      <c r="K26" s="18">
        <v>342</v>
      </c>
      <c r="L26" s="18">
        <v>206</v>
      </c>
      <c r="M26" s="18">
        <v>156</v>
      </c>
      <c r="N26" s="18">
        <v>769</v>
      </c>
      <c r="O26" s="18">
        <v>131</v>
      </c>
      <c r="P26" s="18">
        <v>300</v>
      </c>
      <c r="Q26" s="18">
        <v>451</v>
      </c>
      <c r="R26" s="18">
        <v>147</v>
      </c>
      <c r="S26" s="18">
        <v>740</v>
      </c>
      <c r="T26" s="18">
        <v>213</v>
      </c>
      <c r="U26" s="18">
        <v>219</v>
      </c>
      <c r="V26" s="18">
        <v>771</v>
      </c>
      <c r="W26" s="18">
        <v>134</v>
      </c>
      <c r="X26" s="18">
        <v>503</v>
      </c>
      <c r="Y26" s="18">
        <v>1732</v>
      </c>
      <c r="Z26" s="18">
        <v>585</v>
      </c>
      <c r="AA26" s="18">
        <v>274</v>
      </c>
      <c r="AB26" s="18">
        <v>323</v>
      </c>
      <c r="AC26" s="18">
        <v>288</v>
      </c>
      <c r="AD26" s="17">
        <f t="shared" si="0"/>
        <v>12667</v>
      </c>
    </row>
    <row r="27" spans="2:30" s="3" customFormat="1" ht="12.75" customHeight="1">
      <c r="B27" s="55" t="s">
        <v>25</v>
      </c>
      <c r="C27" s="56"/>
      <c r="D27" s="57"/>
      <c r="E27" s="16" t="s">
        <v>26</v>
      </c>
      <c r="F27" s="18">
        <v>3070</v>
      </c>
      <c r="G27" s="18">
        <v>277</v>
      </c>
      <c r="H27" s="18">
        <v>429</v>
      </c>
      <c r="I27" s="18">
        <v>397</v>
      </c>
      <c r="J27" s="18">
        <v>204</v>
      </c>
      <c r="K27" s="18">
        <v>326</v>
      </c>
      <c r="L27" s="18">
        <v>164</v>
      </c>
      <c r="M27" s="18">
        <v>152</v>
      </c>
      <c r="N27" s="18">
        <v>826</v>
      </c>
      <c r="O27" s="18">
        <v>149</v>
      </c>
      <c r="P27" s="18">
        <v>314</v>
      </c>
      <c r="Q27" s="18">
        <v>479</v>
      </c>
      <c r="R27" s="18">
        <v>130</v>
      </c>
      <c r="S27" s="18">
        <v>739</v>
      </c>
      <c r="T27" s="18">
        <v>205</v>
      </c>
      <c r="U27" s="18">
        <v>224</v>
      </c>
      <c r="V27" s="18">
        <v>773</v>
      </c>
      <c r="W27" s="18">
        <v>132</v>
      </c>
      <c r="X27" s="18">
        <v>454</v>
      </c>
      <c r="Y27" s="18">
        <v>1705</v>
      </c>
      <c r="Z27" s="18">
        <v>613</v>
      </c>
      <c r="AA27" s="18">
        <v>345</v>
      </c>
      <c r="AB27" s="18">
        <v>300</v>
      </c>
      <c r="AC27" s="18">
        <v>254</v>
      </c>
      <c r="AD27" s="17">
        <f t="shared" si="0"/>
        <v>12661</v>
      </c>
    </row>
    <row r="28" spans="2:30" s="3" customFormat="1" ht="12.75" customHeight="1">
      <c r="B28" s="55" t="s">
        <v>27</v>
      </c>
      <c r="C28" s="56"/>
      <c r="D28" s="57"/>
      <c r="E28" s="16" t="s">
        <v>28</v>
      </c>
      <c r="F28" s="18">
        <v>4840</v>
      </c>
      <c r="G28" s="18">
        <v>194</v>
      </c>
      <c r="H28" s="18">
        <v>229</v>
      </c>
      <c r="I28" s="18">
        <v>52</v>
      </c>
      <c r="J28" s="18">
        <v>64</v>
      </c>
      <c r="K28" s="18">
        <v>61</v>
      </c>
      <c r="L28" s="18">
        <v>96</v>
      </c>
      <c r="M28" s="18">
        <v>98</v>
      </c>
      <c r="N28" s="18">
        <v>374</v>
      </c>
      <c r="O28" s="18">
        <v>239</v>
      </c>
      <c r="P28" s="18">
        <v>179</v>
      </c>
      <c r="Q28" s="18">
        <v>85</v>
      </c>
      <c r="R28" s="18">
        <v>197</v>
      </c>
      <c r="S28" s="18">
        <v>267</v>
      </c>
      <c r="T28" s="18">
        <v>51</v>
      </c>
      <c r="U28" s="18">
        <v>182</v>
      </c>
      <c r="V28" s="18">
        <v>249</v>
      </c>
      <c r="W28" s="18">
        <v>55</v>
      </c>
      <c r="X28" s="18">
        <v>308</v>
      </c>
      <c r="Y28" s="18">
        <v>2164</v>
      </c>
      <c r="Z28" s="18">
        <v>80</v>
      </c>
      <c r="AA28" s="18">
        <v>95</v>
      </c>
      <c r="AB28" s="18">
        <v>332</v>
      </c>
      <c r="AC28" s="18">
        <v>45</v>
      </c>
      <c r="AD28" s="17">
        <f t="shared" si="0"/>
        <v>10536</v>
      </c>
    </row>
    <row r="29" spans="2:30" s="3" customFormat="1" ht="12.75" customHeight="1">
      <c r="B29" s="55" t="s">
        <v>29</v>
      </c>
      <c r="C29" s="56"/>
      <c r="D29" s="57"/>
      <c r="E29" s="16" t="s">
        <v>30</v>
      </c>
      <c r="F29" s="18">
        <v>1393</v>
      </c>
      <c r="G29" s="18">
        <v>333</v>
      </c>
      <c r="H29" s="18">
        <v>608</v>
      </c>
      <c r="I29" s="18">
        <v>710</v>
      </c>
      <c r="J29" s="18">
        <v>337</v>
      </c>
      <c r="K29" s="18">
        <v>607</v>
      </c>
      <c r="L29" s="18">
        <v>274</v>
      </c>
      <c r="M29" s="18">
        <v>210</v>
      </c>
      <c r="N29" s="18">
        <v>1221</v>
      </c>
      <c r="O29" s="18">
        <v>41</v>
      </c>
      <c r="P29" s="18">
        <v>435</v>
      </c>
      <c r="Q29" s="18">
        <v>845</v>
      </c>
      <c r="R29" s="18">
        <v>80</v>
      </c>
      <c r="S29" s="18">
        <v>1212</v>
      </c>
      <c r="T29" s="18">
        <v>367</v>
      </c>
      <c r="U29" s="18">
        <v>261</v>
      </c>
      <c r="V29" s="18">
        <v>1295</v>
      </c>
      <c r="W29" s="18">
        <v>211</v>
      </c>
      <c r="X29" s="18">
        <v>649</v>
      </c>
      <c r="Y29" s="18">
        <v>1273</v>
      </c>
      <c r="Z29" s="18">
        <v>1118</v>
      </c>
      <c r="AA29" s="18">
        <v>524</v>
      </c>
      <c r="AB29" s="18">
        <v>291</v>
      </c>
      <c r="AC29" s="18">
        <v>497</v>
      </c>
      <c r="AD29" s="17">
        <f t="shared" si="0"/>
        <v>14792</v>
      </c>
    </row>
    <row r="30" spans="2:30" s="3" customFormat="1" ht="12.75" customHeight="1">
      <c r="B30" s="55" t="s">
        <v>31</v>
      </c>
      <c r="C30" s="56"/>
      <c r="D30" s="57"/>
      <c r="E30" s="16" t="s">
        <v>32</v>
      </c>
      <c r="F30" s="19">
        <f>SUM(F24/F20)*100</f>
        <v>13.81427304964539</v>
      </c>
      <c r="G30" s="19">
        <f>SUM(G24/G20)*100</f>
        <v>9.854151084517577</v>
      </c>
      <c r="H30" s="19">
        <f>SUM(H24/H20)*100</f>
        <v>9.535201640464798</v>
      </c>
      <c r="I30" s="19">
        <f aca="true" t="shared" si="1" ref="I30:AC30">SUM(I24/I20)*100</f>
        <v>7.439953134153486</v>
      </c>
      <c r="J30" s="19">
        <f t="shared" si="1"/>
        <v>15.512572533849129</v>
      </c>
      <c r="K30" s="19">
        <f t="shared" si="1"/>
        <v>9.349195241427571</v>
      </c>
      <c r="L30" s="19">
        <f t="shared" si="1"/>
        <v>15.625</v>
      </c>
      <c r="M30" s="19">
        <f t="shared" si="1"/>
        <v>12.121212121212121</v>
      </c>
      <c r="N30" s="19">
        <f t="shared" si="1"/>
        <v>10.66961000735835</v>
      </c>
      <c r="O30" s="19">
        <f t="shared" si="1"/>
        <v>126.69683257918551</v>
      </c>
      <c r="P30" s="19">
        <f t="shared" si="1"/>
        <v>11.177862734389223</v>
      </c>
      <c r="Q30" s="19">
        <f t="shared" si="1"/>
        <v>12.398346887081722</v>
      </c>
      <c r="R30" s="19">
        <f t="shared" si="1"/>
        <v>5.467824713778128</v>
      </c>
      <c r="S30" s="19">
        <f t="shared" si="1"/>
        <v>12.717110920034393</v>
      </c>
      <c r="T30" s="19">
        <f t="shared" si="1"/>
        <v>11.037760760496434</v>
      </c>
      <c r="U30" s="19">
        <f t="shared" si="1"/>
        <v>11.379398921140508</v>
      </c>
      <c r="V30" s="19">
        <f t="shared" si="1"/>
        <v>11.908067252815055</v>
      </c>
      <c r="W30" s="19">
        <f t="shared" si="1"/>
        <v>10.857142857142858</v>
      </c>
      <c r="X30" s="19">
        <f t="shared" si="1"/>
        <v>11.53012048192771</v>
      </c>
      <c r="Y30" s="19">
        <f t="shared" si="1"/>
        <v>9.640142484503409</v>
      </c>
      <c r="Z30" s="19">
        <f t="shared" si="1"/>
        <v>10.56064880112835</v>
      </c>
      <c r="AA30" s="19">
        <f t="shared" si="1"/>
        <v>8.344567268805609</v>
      </c>
      <c r="AB30" s="19">
        <f t="shared" si="1"/>
        <v>10.046766650540235</v>
      </c>
      <c r="AC30" s="19">
        <f t="shared" si="1"/>
        <v>13.563563563563562</v>
      </c>
      <c r="AD30" s="19">
        <f>SUM(AD24/AD20)*100</f>
        <v>11.25713904753439</v>
      </c>
    </row>
    <row r="31" spans="2:30" s="3" customFormat="1" ht="12.75" customHeight="1">
      <c r="B31" s="55" t="s">
        <v>33</v>
      </c>
      <c r="C31" s="56"/>
      <c r="D31" s="57"/>
      <c r="E31" s="16" t="s">
        <v>34</v>
      </c>
      <c r="F31" s="19">
        <f aca="true" t="shared" si="2" ref="F31:H32">SUM(F26/F22)*100</f>
        <v>14.016662235221128</v>
      </c>
      <c r="G31" s="19">
        <f t="shared" si="2"/>
        <v>9.476876421531463</v>
      </c>
      <c r="H31" s="19">
        <f t="shared" si="2"/>
        <v>9.327846364883403</v>
      </c>
      <c r="I31" s="19">
        <f aca="true" t="shared" si="3" ref="I31:AC31">SUM(I26/I22)*100</f>
        <v>7.182211727666273</v>
      </c>
      <c r="J31" s="19">
        <f t="shared" si="3"/>
        <v>15.188897455666925</v>
      </c>
      <c r="K31" s="19">
        <f t="shared" si="3"/>
        <v>9.486823855755896</v>
      </c>
      <c r="L31" s="19">
        <f t="shared" si="3"/>
        <v>12.931575643440048</v>
      </c>
      <c r="M31" s="19">
        <f t="shared" si="3"/>
        <v>11.935730680948737</v>
      </c>
      <c r="N31" s="19">
        <f t="shared" si="3"/>
        <v>10.54291198245133</v>
      </c>
      <c r="O31" s="19">
        <f t="shared" si="3"/>
        <v>11.675579322638146</v>
      </c>
      <c r="P31" s="19">
        <f t="shared" si="3"/>
        <v>12.140833670578713</v>
      </c>
      <c r="Q31" s="19">
        <f t="shared" si="3"/>
        <v>12.332512988788624</v>
      </c>
      <c r="R31" s="19">
        <f t="shared" si="3"/>
        <v>6.07689127738735</v>
      </c>
      <c r="S31" s="19">
        <f t="shared" si="3"/>
        <v>12.003244120032441</v>
      </c>
      <c r="T31" s="19">
        <f t="shared" si="3"/>
        <v>11.859688195991092</v>
      </c>
      <c r="U31" s="19">
        <f t="shared" si="3"/>
        <v>11.364815775817332</v>
      </c>
      <c r="V31" s="19">
        <f t="shared" si="3"/>
        <v>11.403638515012572</v>
      </c>
      <c r="W31" s="19">
        <f t="shared" si="3"/>
        <v>11.541774332472007</v>
      </c>
      <c r="X31" s="19">
        <f t="shared" si="3"/>
        <v>11.755082963309183</v>
      </c>
      <c r="Y31" s="19">
        <f t="shared" si="3"/>
        <v>9.392115395043653</v>
      </c>
      <c r="Z31" s="19">
        <f t="shared" si="3"/>
        <v>9.965928449744462</v>
      </c>
      <c r="AA31" s="19">
        <f t="shared" si="3"/>
        <v>7.011258955987717</v>
      </c>
      <c r="AB31" s="19">
        <f t="shared" si="3"/>
        <v>10.47680830360039</v>
      </c>
      <c r="AC31" s="19">
        <f t="shared" si="3"/>
        <v>14.60446247464503</v>
      </c>
      <c r="AD31" s="19">
        <f>SUM(AD26/AD22)*100</f>
        <v>11.03512562288741</v>
      </c>
    </row>
    <row r="32" spans="2:30" s="3" customFormat="1" ht="12.75" customHeight="1">
      <c r="B32" s="55" t="s">
        <v>35</v>
      </c>
      <c r="C32" s="56"/>
      <c r="D32" s="57"/>
      <c r="E32" s="16" t="s">
        <v>36</v>
      </c>
      <c r="F32" s="19">
        <f t="shared" si="2"/>
        <v>13.611776181608585</v>
      </c>
      <c r="G32" s="19">
        <f t="shared" si="2"/>
        <v>10.22140221402214</v>
      </c>
      <c r="H32" s="19">
        <f t="shared" si="2"/>
        <v>9.741144414168938</v>
      </c>
      <c r="I32" s="19">
        <f aca="true" t="shared" si="4" ref="I32:AC32">SUM(I27/I23)*100</f>
        <v>7.6937984496124034</v>
      </c>
      <c r="J32" s="19">
        <f t="shared" si="4"/>
        <v>15.838509316770185</v>
      </c>
      <c r="K32" s="19">
        <f t="shared" si="4"/>
        <v>9.209039548022599</v>
      </c>
      <c r="L32" s="19">
        <f t="shared" si="4"/>
        <v>9.791044776119403</v>
      </c>
      <c r="M32" s="19">
        <f t="shared" si="4"/>
        <v>12.327656123276562</v>
      </c>
      <c r="N32" s="19">
        <f t="shared" si="4"/>
        <v>10.790333115610713</v>
      </c>
      <c r="O32" s="19">
        <f t="shared" si="4"/>
        <v>13.545454545454547</v>
      </c>
      <c r="P32" s="19">
        <f t="shared" si="4"/>
        <v>10.38703274892491</v>
      </c>
      <c r="Q32" s="19">
        <f t="shared" si="4"/>
        <v>12.460978147762747</v>
      </c>
      <c r="R32" s="19">
        <f t="shared" si="4"/>
        <v>4.911220249338874</v>
      </c>
      <c r="S32" s="19">
        <f t="shared" si="4"/>
        <v>13.522415370539797</v>
      </c>
      <c r="T32" s="19">
        <f t="shared" si="4"/>
        <v>10.291164658634539</v>
      </c>
      <c r="U32" s="19">
        <f t="shared" si="4"/>
        <v>11.387900355871885</v>
      </c>
      <c r="V32" s="19">
        <f t="shared" si="4"/>
        <v>12.455688043828554</v>
      </c>
      <c r="W32" s="19">
        <f t="shared" si="4"/>
        <v>10.240496508921645</v>
      </c>
      <c r="X32" s="19">
        <f t="shared" si="4"/>
        <v>11.290723700571997</v>
      </c>
      <c r="Y32" s="19">
        <f t="shared" si="4"/>
        <v>9.905879618870555</v>
      </c>
      <c r="Z32" s="19">
        <f t="shared" si="4"/>
        <v>11.198392400438436</v>
      </c>
      <c r="AA32" s="19">
        <f t="shared" si="4"/>
        <v>9.82905982905983</v>
      </c>
      <c r="AB32" s="19">
        <f t="shared" si="4"/>
        <v>9.624639076034649</v>
      </c>
      <c r="AC32" s="19">
        <f t="shared" si="4"/>
        <v>12.549407114624506</v>
      </c>
      <c r="AD32" s="19">
        <f>SUM(AD27/AD23)*100</f>
        <v>11.193528423658385</v>
      </c>
    </row>
    <row r="33" spans="2:30" s="3" customFormat="1" ht="12">
      <c r="B33" s="55" t="s">
        <v>37</v>
      </c>
      <c r="C33" s="56"/>
      <c r="D33" s="57"/>
      <c r="E33" s="16" t="s">
        <v>38</v>
      </c>
      <c r="F33" s="19">
        <f>SUM(F25/F21)*100</f>
        <v>65.3905645784996</v>
      </c>
      <c r="G33" s="19">
        <f>SUM(G25/G21)*100</f>
        <v>41.19565217391305</v>
      </c>
      <c r="H33" s="19">
        <f>SUM(H25/H21)*100</f>
        <v>47.97879390324719</v>
      </c>
      <c r="I33" s="19">
        <f aca="true" t="shared" si="5" ref="I33:AC33">SUM(I25/I21)*100</f>
        <v>40.54514480408859</v>
      </c>
      <c r="J33" s="19">
        <f t="shared" si="5"/>
        <v>72.07207207207207</v>
      </c>
      <c r="K33" s="19">
        <f t="shared" si="5"/>
        <v>49.71521562245728</v>
      </c>
      <c r="L33" s="19">
        <f t="shared" si="5"/>
        <v>60.14234875444839</v>
      </c>
      <c r="M33" s="19">
        <f t="shared" si="5"/>
        <v>58.35240274599543</v>
      </c>
      <c r="N33" s="19">
        <f t="shared" si="5"/>
        <v>58.304161804745235</v>
      </c>
      <c r="O33" s="19">
        <f t="shared" si="5"/>
        <v>61.25654450261781</v>
      </c>
      <c r="P33" s="19">
        <f t="shared" si="5"/>
        <v>58.62433862433862</v>
      </c>
      <c r="Q33" s="19">
        <f t="shared" si="5"/>
        <v>62.713178294573645</v>
      </c>
      <c r="R33" s="19">
        <f t="shared" si="5"/>
        <v>27.784156142365095</v>
      </c>
      <c r="S33" s="19">
        <f t="shared" si="5"/>
        <v>59.27963981990996</v>
      </c>
      <c r="T33" s="19">
        <f t="shared" si="5"/>
        <v>59.13978494623656</v>
      </c>
      <c r="U33" s="19">
        <f t="shared" si="5"/>
        <v>53.81165919282511</v>
      </c>
      <c r="V33" s="19">
        <f t="shared" si="5"/>
        <v>58.50157021085689</v>
      </c>
      <c r="W33" s="19">
        <f t="shared" si="5"/>
        <v>58.66983372921615</v>
      </c>
      <c r="X33" s="19">
        <f t="shared" si="5"/>
        <v>56.902592852137346</v>
      </c>
      <c r="Y33" s="19">
        <f t="shared" si="5"/>
        <v>48.17292006525285</v>
      </c>
      <c r="Z33" s="19">
        <f t="shared" si="5"/>
        <v>55.794871794871796</v>
      </c>
      <c r="AA33" s="19">
        <f t="shared" si="5"/>
        <v>41.490196078431374</v>
      </c>
      <c r="AB33" s="19">
        <f t="shared" si="5"/>
        <v>51.969981238273924</v>
      </c>
      <c r="AC33" s="19">
        <f t="shared" si="5"/>
        <v>73.7991266375546</v>
      </c>
      <c r="AD33" s="19">
        <f>SUM(AD25/AD21)*100</f>
        <v>55.31990914427175</v>
      </c>
    </row>
    <row r="34" spans="2:35" s="3" customFormat="1" ht="12.75">
      <c r="B34" s="55" t="s">
        <v>39</v>
      </c>
      <c r="C34" s="56"/>
      <c r="D34" s="57"/>
      <c r="E34" s="16" t="s">
        <v>40</v>
      </c>
      <c r="F34" s="17">
        <v>36253</v>
      </c>
      <c r="G34" s="17">
        <v>4297</v>
      </c>
      <c r="H34" s="17">
        <v>7053</v>
      </c>
      <c r="I34" s="17">
        <v>8229</v>
      </c>
      <c r="J34" s="17">
        <v>2077</v>
      </c>
      <c r="K34" s="17">
        <v>5741</v>
      </c>
      <c r="L34" s="17">
        <v>2626</v>
      </c>
      <c r="M34" s="17">
        <v>2041</v>
      </c>
      <c r="N34" s="17">
        <v>12012</v>
      </c>
      <c r="O34" s="17">
        <v>1785</v>
      </c>
      <c r="P34" s="17">
        <v>4415</v>
      </c>
      <c r="Q34" s="17">
        <v>6028</v>
      </c>
      <c r="R34" s="17">
        <v>4071</v>
      </c>
      <c r="S34" s="17">
        <v>9343</v>
      </c>
      <c r="T34" s="17">
        <v>3044</v>
      </c>
      <c r="U34" s="17">
        <v>3128</v>
      </c>
      <c r="V34" s="17">
        <v>10416</v>
      </c>
      <c r="W34" s="17">
        <v>1969</v>
      </c>
      <c r="X34" s="17">
        <v>6668</v>
      </c>
      <c r="Y34" s="17">
        <v>28643</v>
      </c>
      <c r="Z34" s="17">
        <v>9114</v>
      </c>
      <c r="AA34" s="17">
        <v>5959</v>
      </c>
      <c r="AB34" s="17">
        <v>4982</v>
      </c>
      <c r="AC34" s="17">
        <v>3211</v>
      </c>
      <c r="AD34" s="17">
        <f aca="true" t="shared" si="6" ref="AD34:AD43">SUM(F34:AC34)</f>
        <v>183105</v>
      </c>
      <c r="AE34" s="11"/>
      <c r="AF34" s="11"/>
      <c r="AG34" s="11"/>
      <c r="AH34" s="11"/>
      <c r="AI34" s="11"/>
    </row>
    <row r="35" spans="2:35" s="3" customFormat="1" ht="12.75">
      <c r="B35" s="55" t="s">
        <v>41</v>
      </c>
      <c r="C35" s="56"/>
      <c r="D35" s="57"/>
      <c r="E35" s="16" t="s">
        <v>42</v>
      </c>
      <c r="F35" s="17">
        <v>22132</v>
      </c>
      <c r="G35" s="17">
        <v>2623</v>
      </c>
      <c r="H35" s="17">
        <v>4306</v>
      </c>
      <c r="I35" s="17">
        <v>5024</v>
      </c>
      <c r="J35" s="17">
        <v>1268</v>
      </c>
      <c r="K35" s="17">
        <v>3505</v>
      </c>
      <c r="L35" s="17">
        <v>1603</v>
      </c>
      <c r="M35" s="17">
        <v>1246</v>
      </c>
      <c r="N35" s="17">
        <v>7333</v>
      </c>
      <c r="O35" s="17">
        <v>1090</v>
      </c>
      <c r="P35" s="17">
        <v>2695</v>
      </c>
      <c r="Q35" s="17">
        <v>3680</v>
      </c>
      <c r="R35" s="17">
        <v>2485</v>
      </c>
      <c r="S35" s="17">
        <v>5704</v>
      </c>
      <c r="T35" s="17">
        <v>1858</v>
      </c>
      <c r="U35" s="17">
        <v>1910</v>
      </c>
      <c r="V35" s="17">
        <v>6360</v>
      </c>
      <c r="W35" s="17">
        <v>1202</v>
      </c>
      <c r="X35" s="17">
        <v>4071</v>
      </c>
      <c r="Y35" s="17">
        <v>17487</v>
      </c>
      <c r="Z35" s="17">
        <v>5564</v>
      </c>
      <c r="AA35" s="17">
        <v>3638</v>
      </c>
      <c r="AB35" s="17">
        <v>3042</v>
      </c>
      <c r="AC35" s="17">
        <v>1960</v>
      </c>
      <c r="AD35" s="17">
        <f t="shared" si="6"/>
        <v>111786</v>
      </c>
      <c r="AE35" s="11"/>
      <c r="AF35" s="11"/>
      <c r="AG35" s="11"/>
      <c r="AH35" s="11"/>
      <c r="AI35" s="11"/>
    </row>
    <row r="36" spans="2:35" s="3" customFormat="1" ht="12.75">
      <c r="B36" s="55" t="s">
        <v>43</v>
      </c>
      <c r="C36" s="56"/>
      <c r="D36" s="57"/>
      <c r="E36" s="16" t="s">
        <v>44</v>
      </c>
      <c r="F36" s="17">
        <v>18065</v>
      </c>
      <c r="G36" s="17">
        <v>2112</v>
      </c>
      <c r="H36" s="17">
        <v>3502</v>
      </c>
      <c r="I36" s="17">
        <v>4068</v>
      </c>
      <c r="J36" s="17">
        <v>1038</v>
      </c>
      <c r="K36" s="17">
        <v>2886</v>
      </c>
      <c r="L36" s="17">
        <v>1275</v>
      </c>
      <c r="M36" s="17">
        <v>1047</v>
      </c>
      <c r="N36" s="17">
        <v>5839</v>
      </c>
      <c r="O36" s="17">
        <v>898</v>
      </c>
      <c r="P36" s="17">
        <v>1978</v>
      </c>
      <c r="Q36" s="17">
        <v>2927</v>
      </c>
      <c r="R36" s="17">
        <v>1936</v>
      </c>
      <c r="S36" s="17">
        <v>4935</v>
      </c>
      <c r="T36" s="17">
        <v>1437</v>
      </c>
      <c r="U36" s="17">
        <v>1542</v>
      </c>
      <c r="V36" s="17">
        <v>5412</v>
      </c>
      <c r="W36" s="17">
        <v>930</v>
      </c>
      <c r="X36" s="17">
        <v>3425</v>
      </c>
      <c r="Y36" s="17">
        <v>14763</v>
      </c>
      <c r="Z36" s="17">
        <v>4699</v>
      </c>
      <c r="AA36" s="17">
        <v>3128</v>
      </c>
      <c r="AB36" s="17">
        <v>2468</v>
      </c>
      <c r="AC36" s="17">
        <v>1579</v>
      </c>
      <c r="AD36" s="17">
        <f t="shared" si="6"/>
        <v>91889</v>
      </c>
      <c r="AE36" s="11"/>
      <c r="AF36" s="11"/>
      <c r="AG36" s="11"/>
      <c r="AH36" s="11"/>
      <c r="AI36" s="11"/>
    </row>
    <row r="37" spans="2:35" s="3" customFormat="1" ht="12.75">
      <c r="B37" s="55" t="s">
        <v>45</v>
      </c>
      <c r="C37" s="56"/>
      <c r="D37" s="57"/>
      <c r="E37" s="16" t="s">
        <v>46</v>
      </c>
      <c r="F37" s="17">
        <v>18188</v>
      </c>
      <c r="G37" s="17">
        <v>2185</v>
      </c>
      <c r="H37" s="17">
        <v>3551</v>
      </c>
      <c r="I37" s="17">
        <v>4161</v>
      </c>
      <c r="J37" s="17">
        <v>1039</v>
      </c>
      <c r="K37" s="17">
        <v>2855</v>
      </c>
      <c r="L37" s="17">
        <v>1351</v>
      </c>
      <c r="M37" s="17">
        <v>995</v>
      </c>
      <c r="N37" s="17">
        <v>6173</v>
      </c>
      <c r="O37" s="17">
        <v>887</v>
      </c>
      <c r="P37" s="17">
        <v>2437</v>
      </c>
      <c r="Q37" s="17">
        <v>3100</v>
      </c>
      <c r="R37" s="17">
        <v>2135</v>
      </c>
      <c r="S37" s="17">
        <v>4407</v>
      </c>
      <c r="T37" s="17">
        <v>1606</v>
      </c>
      <c r="U37" s="17">
        <v>1586</v>
      </c>
      <c r="V37" s="17">
        <v>5004</v>
      </c>
      <c r="W37" s="17">
        <v>1039</v>
      </c>
      <c r="X37" s="17">
        <v>3243</v>
      </c>
      <c r="Y37" s="17">
        <v>13880</v>
      </c>
      <c r="Z37" s="17">
        <v>4415</v>
      </c>
      <c r="AA37" s="17">
        <v>2831</v>
      </c>
      <c r="AB37" s="17">
        <v>2514</v>
      </c>
      <c r="AC37" s="17">
        <v>1632</v>
      </c>
      <c r="AD37" s="17">
        <f t="shared" si="6"/>
        <v>91214</v>
      </c>
      <c r="AE37" s="11"/>
      <c r="AF37" s="11"/>
      <c r="AG37" s="11"/>
      <c r="AH37" s="11"/>
      <c r="AI37" s="11"/>
    </row>
    <row r="38" spans="2:30" s="3" customFormat="1" ht="12.75">
      <c r="B38" s="55" t="s">
        <v>47</v>
      </c>
      <c r="C38" s="56"/>
      <c r="D38" s="57"/>
      <c r="E38" s="16" t="s">
        <v>48</v>
      </c>
      <c r="F38" s="18">
        <v>26976</v>
      </c>
      <c r="G38" s="50">
        <v>3472</v>
      </c>
      <c r="H38" s="50">
        <v>4827</v>
      </c>
      <c r="I38" s="50">
        <v>7535</v>
      </c>
      <c r="J38" s="50">
        <v>1815</v>
      </c>
      <c r="K38" s="50">
        <v>4808</v>
      </c>
      <c r="L38" s="50">
        <v>2740</v>
      </c>
      <c r="M38" s="50">
        <v>1752</v>
      </c>
      <c r="N38" s="50">
        <v>11030</v>
      </c>
      <c r="O38" s="50">
        <v>1434</v>
      </c>
      <c r="P38" s="50">
        <v>3878</v>
      </c>
      <c r="Q38" s="50">
        <v>5954</v>
      </c>
      <c r="R38" s="50">
        <v>1928</v>
      </c>
      <c r="S38" s="50">
        <v>6611</v>
      </c>
      <c r="T38" s="50">
        <v>2579</v>
      </c>
      <c r="U38" s="50">
        <v>2367</v>
      </c>
      <c r="V38" s="50">
        <v>8716</v>
      </c>
      <c r="W38" s="50">
        <v>1744</v>
      </c>
      <c r="X38" s="50">
        <v>5360</v>
      </c>
      <c r="Y38" s="50">
        <v>20444</v>
      </c>
      <c r="Z38" s="50">
        <v>7561</v>
      </c>
      <c r="AA38" s="50">
        <v>3552</v>
      </c>
      <c r="AB38" s="50">
        <v>2781</v>
      </c>
      <c r="AC38" s="50">
        <v>3135</v>
      </c>
      <c r="AD38" s="17">
        <f t="shared" si="6"/>
        <v>142999</v>
      </c>
    </row>
    <row r="39" spans="2:30" s="3" customFormat="1" ht="12.75">
      <c r="B39" s="55" t="s">
        <v>49</v>
      </c>
      <c r="C39" s="56"/>
      <c r="D39" s="57"/>
      <c r="E39" s="16" t="s">
        <v>50</v>
      </c>
      <c r="F39" s="18">
        <v>23220</v>
      </c>
      <c r="G39" s="50">
        <v>2822</v>
      </c>
      <c r="H39" s="18">
        <v>4020</v>
      </c>
      <c r="I39" s="18">
        <v>5874</v>
      </c>
      <c r="J39" s="18">
        <v>1458</v>
      </c>
      <c r="K39" s="18">
        <v>3993</v>
      </c>
      <c r="L39" s="18">
        <v>2124</v>
      </c>
      <c r="M39" s="18">
        <v>1400</v>
      </c>
      <c r="N39" s="18">
        <v>9106</v>
      </c>
      <c r="O39" s="18">
        <v>1247</v>
      </c>
      <c r="P39" s="18">
        <v>3022</v>
      </c>
      <c r="Q39" s="18">
        <v>4793</v>
      </c>
      <c r="R39" s="18">
        <v>1652</v>
      </c>
      <c r="S39" s="18">
        <v>5464</v>
      </c>
      <c r="T39" s="18">
        <v>2136</v>
      </c>
      <c r="U39" s="18">
        <v>1937</v>
      </c>
      <c r="V39" s="18">
        <v>7163</v>
      </c>
      <c r="W39" s="18">
        <v>1390</v>
      </c>
      <c r="X39" s="18">
        <v>4306</v>
      </c>
      <c r="Y39" s="18">
        <v>16823</v>
      </c>
      <c r="Z39" s="18">
        <v>6061</v>
      </c>
      <c r="AA39" s="18">
        <v>2922</v>
      </c>
      <c r="AB39" s="18">
        <v>2379</v>
      </c>
      <c r="AC39" s="18">
        <v>2644</v>
      </c>
      <c r="AD39" s="17">
        <f t="shared" si="6"/>
        <v>117956</v>
      </c>
    </row>
    <row r="40" spans="2:30" s="3" customFormat="1" ht="12.75">
      <c r="B40" s="55" t="s">
        <v>51</v>
      </c>
      <c r="C40" s="56"/>
      <c r="D40" s="57"/>
      <c r="E40" s="16" t="s">
        <v>52</v>
      </c>
      <c r="F40" s="18">
        <v>13724</v>
      </c>
      <c r="G40" s="18">
        <v>1756</v>
      </c>
      <c r="H40" s="18">
        <v>2498</v>
      </c>
      <c r="I40" s="18">
        <v>3973</v>
      </c>
      <c r="J40" s="18">
        <v>908</v>
      </c>
      <c r="K40" s="18">
        <v>2434</v>
      </c>
      <c r="L40" s="18">
        <v>1447</v>
      </c>
      <c r="M40" s="18">
        <v>911</v>
      </c>
      <c r="N40" s="18">
        <v>5552</v>
      </c>
      <c r="O40" s="18">
        <v>752</v>
      </c>
      <c r="P40" s="18">
        <v>1959</v>
      </c>
      <c r="Q40" s="18">
        <v>3033</v>
      </c>
      <c r="R40" s="18">
        <v>1069</v>
      </c>
      <c r="S40" s="18">
        <v>3340</v>
      </c>
      <c r="T40" s="18">
        <v>1280</v>
      </c>
      <c r="U40" s="18">
        <v>1240</v>
      </c>
      <c r="V40" s="18">
        <v>4697</v>
      </c>
      <c r="W40" s="18">
        <v>911</v>
      </c>
      <c r="X40" s="18">
        <v>2795</v>
      </c>
      <c r="Y40" s="18">
        <v>10649</v>
      </c>
      <c r="Z40" s="18">
        <v>3956</v>
      </c>
      <c r="AA40" s="18">
        <v>1885</v>
      </c>
      <c r="AB40" s="18">
        <v>1455</v>
      </c>
      <c r="AC40" s="18">
        <v>1640</v>
      </c>
      <c r="AD40" s="17">
        <f t="shared" si="6"/>
        <v>73864</v>
      </c>
    </row>
    <row r="41" spans="2:30" s="3" customFormat="1" ht="12.75">
      <c r="B41" s="55" t="s">
        <v>53</v>
      </c>
      <c r="C41" s="56"/>
      <c r="D41" s="57"/>
      <c r="E41" s="16" t="s">
        <v>54</v>
      </c>
      <c r="F41" s="18">
        <v>13252</v>
      </c>
      <c r="G41" s="18">
        <v>1716</v>
      </c>
      <c r="H41" s="18">
        <v>2329</v>
      </c>
      <c r="I41" s="18">
        <v>3562</v>
      </c>
      <c r="J41" s="18">
        <v>907</v>
      </c>
      <c r="K41" s="18">
        <v>2374</v>
      </c>
      <c r="L41" s="18">
        <v>1293</v>
      </c>
      <c r="M41" s="18">
        <v>841</v>
      </c>
      <c r="N41" s="18">
        <v>5478</v>
      </c>
      <c r="O41" s="18">
        <v>682</v>
      </c>
      <c r="P41" s="18">
        <v>1919</v>
      </c>
      <c r="Q41" s="18">
        <v>2921</v>
      </c>
      <c r="R41" s="18">
        <v>859</v>
      </c>
      <c r="S41" s="18">
        <v>3271</v>
      </c>
      <c r="T41" s="18">
        <v>1299</v>
      </c>
      <c r="U41" s="18">
        <v>1127</v>
      </c>
      <c r="V41" s="18">
        <v>4019</v>
      </c>
      <c r="W41" s="18">
        <v>833</v>
      </c>
      <c r="X41" s="18">
        <v>2565</v>
      </c>
      <c r="Y41" s="18">
        <v>9795</v>
      </c>
      <c r="Z41" s="18">
        <v>3605</v>
      </c>
      <c r="AA41" s="18">
        <v>1667</v>
      </c>
      <c r="AB41" s="18">
        <v>1326</v>
      </c>
      <c r="AC41" s="18">
        <v>1495</v>
      </c>
      <c r="AD41" s="17">
        <f t="shared" si="6"/>
        <v>69135</v>
      </c>
    </row>
    <row r="42" spans="2:30" s="3" customFormat="1" ht="12.75">
      <c r="B42" s="55" t="s">
        <v>55</v>
      </c>
      <c r="C42" s="56"/>
      <c r="D42" s="57"/>
      <c r="E42" s="20" t="s">
        <v>56</v>
      </c>
      <c r="F42" s="18">
        <v>9339</v>
      </c>
      <c r="G42" s="18">
        <v>711</v>
      </c>
      <c r="H42" s="18">
        <v>621</v>
      </c>
      <c r="I42" s="18">
        <v>663</v>
      </c>
      <c r="J42" s="18">
        <v>125</v>
      </c>
      <c r="K42" s="18">
        <v>284</v>
      </c>
      <c r="L42" s="18">
        <v>423</v>
      </c>
      <c r="M42" s="18">
        <v>287</v>
      </c>
      <c r="N42" s="18">
        <v>1582</v>
      </c>
      <c r="O42" s="18">
        <v>530</v>
      </c>
      <c r="P42" s="18">
        <v>588</v>
      </c>
      <c r="Q42" s="18">
        <v>411</v>
      </c>
      <c r="R42" s="18">
        <v>701</v>
      </c>
      <c r="S42" s="18">
        <v>355</v>
      </c>
      <c r="T42" s="18">
        <v>280</v>
      </c>
      <c r="U42" s="18">
        <v>462</v>
      </c>
      <c r="V42" s="18">
        <v>764</v>
      </c>
      <c r="W42" s="18">
        <v>203</v>
      </c>
      <c r="X42" s="18">
        <v>868</v>
      </c>
      <c r="Y42" s="18">
        <v>5326</v>
      </c>
      <c r="Z42" s="18">
        <v>214</v>
      </c>
      <c r="AA42" s="18">
        <v>190</v>
      </c>
      <c r="AB42" s="18">
        <v>811</v>
      </c>
      <c r="AC42" s="18">
        <v>210</v>
      </c>
      <c r="AD42" s="17">
        <f t="shared" si="6"/>
        <v>25948</v>
      </c>
    </row>
    <row r="43" spans="2:30" s="3" customFormat="1" ht="12.75">
      <c r="B43" s="55" t="s">
        <v>57</v>
      </c>
      <c r="C43" s="56"/>
      <c r="D43" s="57"/>
      <c r="E43" s="20" t="s">
        <v>58</v>
      </c>
      <c r="F43" s="18">
        <v>4385</v>
      </c>
      <c r="G43" s="18">
        <v>1045</v>
      </c>
      <c r="H43" s="18">
        <v>1877</v>
      </c>
      <c r="I43" s="18">
        <v>3310</v>
      </c>
      <c r="J43" s="18">
        <v>783</v>
      </c>
      <c r="K43" s="18">
        <v>2150</v>
      </c>
      <c r="L43" s="18">
        <v>1024</v>
      </c>
      <c r="M43" s="18">
        <v>624</v>
      </c>
      <c r="N43" s="18">
        <v>3970</v>
      </c>
      <c r="O43" s="18">
        <v>222</v>
      </c>
      <c r="P43" s="18">
        <v>1371</v>
      </c>
      <c r="Q43" s="18">
        <v>2622</v>
      </c>
      <c r="R43" s="18">
        <v>368</v>
      </c>
      <c r="S43" s="18">
        <v>2985</v>
      </c>
      <c r="T43" s="18">
        <v>1000</v>
      </c>
      <c r="U43" s="18">
        <v>778</v>
      </c>
      <c r="V43" s="18">
        <v>3933</v>
      </c>
      <c r="W43" s="18">
        <v>708</v>
      </c>
      <c r="X43" s="18">
        <v>1927</v>
      </c>
      <c r="Y43" s="18">
        <v>5323</v>
      </c>
      <c r="Z43" s="18">
        <v>3742</v>
      </c>
      <c r="AA43" s="18">
        <v>1695</v>
      </c>
      <c r="AB43" s="18">
        <v>644</v>
      </c>
      <c r="AC43" s="18">
        <v>1430</v>
      </c>
      <c r="AD43" s="17">
        <f t="shared" si="6"/>
        <v>47916</v>
      </c>
    </row>
    <row r="44" spans="2:30" s="3" customFormat="1" ht="12">
      <c r="B44" s="55" t="s">
        <v>59</v>
      </c>
      <c r="C44" s="56"/>
      <c r="D44" s="57"/>
      <c r="E44" s="16" t="s">
        <v>60</v>
      </c>
      <c r="F44" s="21">
        <f>SUM(F38/F34)*100</f>
        <v>74.41039362259674</v>
      </c>
      <c r="G44" s="21">
        <f>SUM(G38/G34)*100</f>
        <v>80.80055852920643</v>
      </c>
      <c r="H44" s="21">
        <f>SUM(H38/H34)*100</f>
        <v>68.4389621437686</v>
      </c>
      <c r="I44" s="21">
        <f aca="true" t="shared" si="7" ref="I44:AC44">SUM(I38/I34)*100</f>
        <v>91.56641147162475</v>
      </c>
      <c r="J44" s="21">
        <f t="shared" si="7"/>
        <v>87.38565238324506</v>
      </c>
      <c r="K44" s="21">
        <f t="shared" si="7"/>
        <v>83.74847587528306</v>
      </c>
      <c r="L44" s="21">
        <f t="shared" si="7"/>
        <v>104.34120335110435</v>
      </c>
      <c r="M44" s="21">
        <f t="shared" si="7"/>
        <v>85.84027437530622</v>
      </c>
      <c r="N44" s="21">
        <f t="shared" si="7"/>
        <v>91.82484182484183</v>
      </c>
      <c r="O44" s="21">
        <f t="shared" si="7"/>
        <v>80.33613445378151</v>
      </c>
      <c r="P44" s="21">
        <f t="shared" si="7"/>
        <v>87.83691959229898</v>
      </c>
      <c r="Q44" s="21">
        <f t="shared" si="7"/>
        <v>98.77239548772395</v>
      </c>
      <c r="R44" s="21">
        <f t="shared" si="7"/>
        <v>47.35937116187669</v>
      </c>
      <c r="S44" s="21">
        <f t="shared" si="7"/>
        <v>70.75885689821256</v>
      </c>
      <c r="T44" s="21">
        <f t="shared" si="7"/>
        <v>84.72404730617609</v>
      </c>
      <c r="U44" s="21">
        <f t="shared" si="7"/>
        <v>75.67135549872123</v>
      </c>
      <c r="V44" s="21">
        <f t="shared" si="7"/>
        <v>83.678955453149</v>
      </c>
      <c r="W44" s="21">
        <f t="shared" si="7"/>
        <v>88.57287963433215</v>
      </c>
      <c r="X44" s="21">
        <f t="shared" si="7"/>
        <v>80.38392321535693</v>
      </c>
      <c r="Y44" s="21">
        <f t="shared" si="7"/>
        <v>71.37520511119645</v>
      </c>
      <c r="Z44" s="21">
        <f t="shared" si="7"/>
        <v>82.96028088654816</v>
      </c>
      <c r="AA44" s="21">
        <f t="shared" si="7"/>
        <v>59.60731666386978</v>
      </c>
      <c r="AB44" s="21">
        <f t="shared" si="7"/>
        <v>55.8209554395825</v>
      </c>
      <c r="AC44" s="21">
        <f t="shared" si="7"/>
        <v>97.63313609467455</v>
      </c>
      <c r="AD44" s="21">
        <f>SUM(AD38/AD34)*100</f>
        <v>78.09672046093772</v>
      </c>
    </row>
    <row r="45" spans="2:30" s="3" customFormat="1" ht="12">
      <c r="B45" s="55" t="s">
        <v>61</v>
      </c>
      <c r="C45" s="56"/>
      <c r="D45" s="57"/>
      <c r="E45" s="16" t="s">
        <v>62</v>
      </c>
      <c r="F45" s="21">
        <f aca="true" t="shared" si="8" ref="F45:H46">SUM(F40/F36)*100</f>
        <v>75.97010794353723</v>
      </c>
      <c r="G45" s="21">
        <f t="shared" si="8"/>
        <v>83.14393939393939</v>
      </c>
      <c r="H45" s="21">
        <f t="shared" si="8"/>
        <v>71.33066818960594</v>
      </c>
      <c r="I45" s="21">
        <f aca="true" t="shared" si="9" ref="I45:AC45">SUM(I40/I36)*100</f>
        <v>97.66470009832841</v>
      </c>
      <c r="J45" s="21">
        <f t="shared" si="9"/>
        <v>87.47591522157995</v>
      </c>
      <c r="K45" s="21">
        <f t="shared" si="9"/>
        <v>84.33818433818433</v>
      </c>
      <c r="L45" s="21">
        <f t="shared" si="9"/>
        <v>113.49019607843138</v>
      </c>
      <c r="M45" s="21">
        <f t="shared" si="9"/>
        <v>87.01050620821394</v>
      </c>
      <c r="N45" s="21">
        <f t="shared" si="9"/>
        <v>95.0847747902038</v>
      </c>
      <c r="O45" s="21">
        <f t="shared" si="9"/>
        <v>83.74164810690424</v>
      </c>
      <c r="P45" s="21">
        <f t="shared" si="9"/>
        <v>99.03943377148636</v>
      </c>
      <c r="Q45" s="21">
        <f t="shared" si="9"/>
        <v>103.6214554151008</v>
      </c>
      <c r="R45" s="21">
        <f t="shared" si="9"/>
        <v>55.21694214876033</v>
      </c>
      <c r="S45" s="21">
        <f t="shared" si="9"/>
        <v>67.67983789260384</v>
      </c>
      <c r="T45" s="21">
        <f t="shared" si="9"/>
        <v>89.07446068197635</v>
      </c>
      <c r="U45" s="21">
        <f t="shared" si="9"/>
        <v>80.41504539559014</v>
      </c>
      <c r="V45" s="21">
        <f t="shared" si="9"/>
        <v>86.78861788617887</v>
      </c>
      <c r="W45" s="21">
        <f t="shared" si="9"/>
        <v>97.95698924731184</v>
      </c>
      <c r="X45" s="21">
        <f t="shared" si="9"/>
        <v>81.60583941605839</v>
      </c>
      <c r="Y45" s="21">
        <f t="shared" si="9"/>
        <v>72.13303529093002</v>
      </c>
      <c r="Z45" s="21">
        <f t="shared" si="9"/>
        <v>84.18812513300702</v>
      </c>
      <c r="AA45" s="21">
        <f t="shared" si="9"/>
        <v>60.26214833759591</v>
      </c>
      <c r="AB45" s="21">
        <f t="shared" si="9"/>
        <v>58.954619124797404</v>
      </c>
      <c r="AC45" s="21">
        <f t="shared" si="9"/>
        <v>103.86320455984801</v>
      </c>
      <c r="AD45" s="21">
        <f>SUM(AD40/AD36)*100</f>
        <v>80.38394149462938</v>
      </c>
    </row>
    <row r="46" spans="2:30" s="3" customFormat="1" ht="12">
      <c r="B46" s="55" t="s">
        <v>63</v>
      </c>
      <c r="C46" s="56"/>
      <c r="D46" s="57"/>
      <c r="E46" s="16" t="s">
        <v>64</v>
      </c>
      <c r="F46" s="21">
        <f t="shared" si="8"/>
        <v>72.86122718275786</v>
      </c>
      <c r="G46" s="21">
        <f t="shared" si="8"/>
        <v>78.53546910755149</v>
      </c>
      <c r="H46" s="21">
        <f t="shared" si="8"/>
        <v>65.5871585468882</v>
      </c>
      <c r="I46" s="21">
        <f aca="true" t="shared" si="10" ref="I46:AC46">SUM(I41/I37)*100</f>
        <v>85.60442201393896</v>
      </c>
      <c r="J46" s="21">
        <f t="shared" si="10"/>
        <v>87.29547641963427</v>
      </c>
      <c r="K46" s="21">
        <f t="shared" si="10"/>
        <v>83.15236427320491</v>
      </c>
      <c r="L46" s="21">
        <f t="shared" si="10"/>
        <v>95.70688378978535</v>
      </c>
      <c r="M46" s="21">
        <f t="shared" si="10"/>
        <v>84.52261306532664</v>
      </c>
      <c r="N46" s="21">
        <f t="shared" si="10"/>
        <v>88.7412927263891</v>
      </c>
      <c r="O46" s="21">
        <f t="shared" si="10"/>
        <v>76.88838782412627</v>
      </c>
      <c r="P46" s="21">
        <f t="shared" si="10"/>
        <v>78.7443578169881</v>
      </c>
      <c r="Q46" s="21">
        <f t="shared" si="10"/>
        <v>94.2258064516129</v>
      </c>
      <c r="R46" s="21">
        <f t="shared" si="10"/>
        <v>40.23419203747073</v>
      </c>
      <c r="S46" s="21">
        <f t="shared" si="10"/>
        <v>74.22282732017246</v>
      </c>
      <c r="T46" s="21">
        <f t="shared" si="10"/>
        <v>80.88418430884184</v>
      </c>
      <c r="U46" s="21">
        <f t="shared" si="10"/>
        <v>71.05926860025221</v>
      </c>
      <c r="V46" s="21">
        <f t="shared" si="10"/>
        <v>80.31574740207834</v>
      </c>
      <c r="W46" s="21">
        <f t="shared" si="10"/>
        <v>80.17324350336862</v>
      </c>
      <c r="X46" s="21">
        <f t="shared" si="10"/>
        <v>79.09343200740055</v>
      </c>
      <c r="Y46" s="21">
        <f t="shared" si="10"/>
        <v>70.56916426512969</v>
      </c>
      <c r="Z46" s="21">
        <f t="shared" si="10"/>
        <v>81.65345413363534</v>
      </c>
      <c r="AA46" s="21">
        <f t="shared" si="10"/>
        <v>58.88378664782762</v>
      </c>
      <c r="AB46" s="21">
        <f t="shared" si="10"/>
        <v>52.74463007159904</v>
      </c>
      <c r="AC46" s="21">
        <f t="shared" si="10"/>
        <v>91.60539215686273</v>
      </c>
      <c r="AD46" s="21">
        <f>SUM(AD41/AD37)*100</f>
        <v>75.79428596487381</v>
      </c>
    </row>
    <row r="47" spans="2:30" s="3" customFormat="1" ht="12">
      <c r="B47" s="55" t="s">
        <v>65</v>
      </c>
      <c r="C47" s="56"/>
      <c r="D47" s="57"/>
      <c r="E47" s="16" t="s">
        <v>66</v>
      </c>
      <c r="F47" s="21">
        <f>SUM(F39/F35)*100</f>
        <v>104.91595879269835</v>
      </c>
      <c r="G47" s="21">
        <f>SUM(G39/G35)*100</f>
        <v>107.58673274876097</v>
      </c>
      <c r="H47" s="21">
        <f>SUM(H39/H35)*100</f>
        <v>93.35810496980956</v>
      </c>
      <c r="I47" s="21">
        <f aca="true" t="shared" si="11" ref="I47:AC47">SUM(I39/I35)*100</f>
        <v>116.91878980891718</v>
      </c>
      <c r="J47" s="21">
        <f t="shared" si="11"/>
        <v>114.98422712933754</v>
      </c>
      <c r="K47" s="21">
        <f t="shared" si="11"/>
        <v>113.92296718972896</v>
      </c>
      <c r="L47" s="21">
        <f t="shared" si="11"/>
        <v>132.5015595757954</v>
      </c>
      <c r="M47" s="21">
        <f t="shared" si="11"/>
        <v>112.35955056179776</v>
      </c>
      <c r="N47" s="21">
        <f t="shared" si="11"/>
        <v>124.17837174417019</v>
      </c>
      <c r="O47" s="21">
        <f t="shared" si="11"/>
        <v>114.40366972477065</v>
      </c>
      <c r="P47" s="21">
        <f t="shared" si="11"/>
        <v>112.13358070500928</v>
      </c>
      <c r="Q47" s="21">
        <f t="shared" si="11"/>
        <v>130.24456521739128</v>
      </c>
      <c r="R47" s="21">
        <f t="shared" si="11"/>
        <v>66.47887323943662</v>
      </c>
      <c r="S47" s="21">
        <f t="shared" si="11"/>
        <v>95.79242636746143</v>
      </c>
      <c r="T47" s="21">
        <f t="shared" si="11"/>
        <v>114.96232508073196</v>
      </c>
      <c r="U47" s="21">
        <f t="shared" si="11"/>
        <v>101.41361256544504</v>
      </c>
      <c r="V47" s="21">
        <f t="shared" si="11"/>
        <v>112.62578616352201</v>
      </c>
      <c r="W47" s="21">
        <f t="shared" si="11"/>
        <v>115.6405990016639</v>
      </c>
      <c r="X47" s="21">
        <f t="shared" si="11"/>
        <v>105.77253746008353</v>
      </c>
      <c r="Y47" s="21">
        <f t="shared" si="11"/>
        <v>96.20289357808657</v>
      </c>
      <c r="Z47" s="21">
        <f t="shared" si="11"/>
        <v>108.93242271746945</v>
      </c>
      <c r="AA47" s="21">
        <f t="shared" si="11"/>
        <v>80.31885651456845</v>
      </c>
      <c r="AB47" s="21">
        <f t="shared" si="11"/>
        <v>78.2051282051282</v>
      </c>
      <c r="AC47" s="21">
        <f t="shared" si="11"/>
        <v>134.89795918367346</v>
      </c>
      <c r="AD47" s="21">
        <f>SUM(AD39/AD35)*100</f>
        <v>105.51947471060777</v>
      </c>
    </row>
    <row r="48" spans="2:30" s="3" customFormat="1" ht="12.75">
      <c r="B48" s="55" t="s">
        <v>67</v>
      </c>
      <c r="C48" s="56"/>
      <c r="D48" s="57"/>
      <c r="E48" s="16" t="s">
        <v>68</v>
      </c>
      <c r="F48" s="22">
        <v>31826</v>
      </c>
      <c r="G48" s="22">
        <v>3773</v>
      </c>
      <c r="H48" s="22">
        <v>6192</v>
      </c>
      <c r="I48" s="22">
        <v>7225</v>
      </c>
      <c r="J48" s="22">
        <v>1823</v>
      </c>
      <c r="K48" s="22">
        <v>5039</v>
      </c>
      <c r="L48" s="22">
        <v>2306</v>
      </c>
      <c r="M48" s="22">
        <v>1791</v>
      </c>
      <c r="N48" s="22">
        <v>10549</v>
      </c>
      <c r="O48" s="22">
        <v>1567</v>
      </c>
      <c r="P48" s="22">
        <v>3883</v>
      </c>
      <c r="Q48" s="22">
        <v>5294</v>
      </c>
      <c r="R48" s="22">
        <v>3576</v>
      </c>
      <c r="S48" s="22">
        <v>8194</v>
      </c>
      <c r="T48" s="22">
        <v>2674</v>
      </c>
      <c r="U48" s="22">
        <v>2747</v>
      </c>
      <c r="V48" s="22">
        <v>9138</v>
      </c>
      <c r="W48" s="22">
        <v>1730</v>
      </c>
      <c r="X48" s="22">
        <v>5851</v>
      </c>
      <c r="Y48" s="22">
        <v>25131</v>
      </c>
      <c r="Z48" s="22">
        <v>7996</v>
      </c>
      <c r="AA48" s="22">
        <v>5227</v>
      </c>
      <c r="AB48" s="22">
        <v>4374</v>
      </c>
      <c r="AC48" s="22">
        <v>2820</v>
      </c>
      <c r="AD48" s="17">
        <f aca="true" t="shared" si="12" ref="AD48:AD57">SUM(F48:AC48)</f>
        <v>160726</v>
      </c>
    </row>
    <row r="49" spans="2:30" s="3" customFormat="1" ht="12.75">
      <c r="B49" s="55" t="s">
        <v>69</v>
      </c>
      <c r="C49" s="56"/>
      <c r="D49" s="57"/>
      <c r="E49" s="16" t="s">
        <v>70</v>
      </c>
      <c r="F49" s="22">
        <v>10283</v>
      </c>
      <c r="G49" s="22">
        <v>1219</v>
      </c>
      <c r="H49" s="22">
        <v>2001</v>
      </c>
      <c r="I49" s="22">
        <v>2334</v>
      </c>
      <c r="J49" s="22">
        <v>589</v>
      </c>
      <c r="K49" s="22">
        <v>1628</v>
      </c>
      <c r="L49" s="22">
        <v>745</v>
      </c>
      <c r="M49" s="22">
        <v>579</v>
      </c>
      <c r="N49" s="22">
        <v>3407</v>
      </c>
      <c r="O49" s="22">
        <v>506</v>
      </c>
      <c r="P49" s="22">
        <v>1253</v>
      </c>
      <c r="Q49" s="22">
        <v>1710</v>
      </c>
      <c r="R49" s="22">
        <v>1155</v>
      </c>
      <c r="S49" s="22">
        <v>2650</v>
      </c>
      <c r="T49" s="22">
        <v>863</v>
      </c>
      <c r="U49" s="22">
        <v>887</v>
      </c>
      <c r="V49" s="22">
        <v>2954</v>
      </c>
      <c r="W49" s="22">
        <v>559</v>
      </c>
      <c r="X49" s="22">
        <v>1891</v>
      </c>
      <c r="Y49" s="22">
        <v>8124</v>
      </c>
      <c r="Z49" s="22">
        <v>2585</v>
      </c>
      <c r="AA49" s="22">
        <v>1690</v>
      </c>
      <c r="AB49" s="22">
        <v>1413</v>
      </c>
      <c r="AC49" s="22">
        <v>911</v>
      </c>
      <c r="AD49" s="17">
        <f t="shared" si="12"/>
        <v>51936</v>
      </c>
    </row>
    <row r="50" spans="2:30" s="3" customFormat="1" ht="12.75">
      <c r="B50" s="55" t="s">
        <v>71</v>
      </c>
      <c r="C50" s="56"/>
      <c r="D50" s="57"/>
      <c r="E50" s="16" t="s">
        <v>72</v>
      </c>
      <c r="F50" s="22">
        <v>15599</v>
      </c>
      <c r="G50" s="22">
        <v>1823</v>
      </c>
      <c r="H50" s="22">
        <v>3024</v>
      </c>
      <c r="I50" s="22">
        <v>3513</v>
      </c>
      <c r="J50" s="22">
        <v>897</v>
      </c>
      <c r="K50" s="22">
        <v>2492</v>
      </c>
      <c r="L50" s="22">
        <v>1101</v>
      </c>
      <c r="M50" s="22">
        <v>904</v>
      </c>
      <c r="N50" s="22">
        <v>5042</v>
      </c>
      <c r="O50" s="22">
        <v>775</v>
      </c>
      <c r="P50" s="22">
        <v>1708</v>
      </c>
      <c r="Q50" s="22">
        <v>2528</v>
      </c>
      <c r="R50" s="22">
        <v>1672</v>
      </c>
      <c r="S50" s="22">
        <v>4261</v>
      </c>
      <c r="T50" s="22">
        <v>1241</v>
      </c>
      <c r="U50" s="22">
        <v>1332</v>
      </c>
      <c r="V50" s="22">
        <v>4673</v>
      </c>
      <c r="W50" s="22">
        <v>803</v>
      </c>
      <c r="X50" s="22">
        <v>2958</v>
      </c>
      <c r="Y50" s="22">
        <v>12747</v>
      </c>
      <c r="Z50" s="22">
        <v>4057</v>
      </c>
      <c r="AA50" s="22">
        <v>2701</v>
      </c>
      <c r="AB50" s="22">
        <v>2131</v>
      </c>
      <c r="AC50" s="22">
        <v>1363</v>
      </c>
      <c r="AD50" s="17">
        <f t="shared" si="12"/>
        <v>79345</v>
      </c>
    </row>
    <row r="51" spans="2:30" s="3" customFormat="1" ht="12.75">
      <c r="B51" s="55" t="s">
        <v>73</v>
      </c>
      <c r="C51" s="56"/>
      <c r="D51" s="57"/>
      <c r="E51" s="16" t="s">
        <v>74</v>
      </c>
      <c r="F51" s="22">
        <v>16228</v>
      </c>
      <c r="G51" s="22">
        <v>1950</v>
      </c>
      <c r="H51" s="22">
        <v>3169</v>
      </c>
      <c r="I51" s="22">
        <v>3712</v>
      </c>
      <c r="J51" s="22">
        <v>927</v>
      </c>
      <c r="K51" s="22">
        <v>2547</v>
      </c>
      <c r="L51" s="22">
        <v>1205</v>
      </c>
      <c r="M51" s="22">
        <v>887</v>
      </c>
      <c r="N51" s="22">
        <v>5508</v>
      </c>
      <c r="O51" s="22">
        <v>791</v>
      </c>
      <c r="P51" s="22">
        <v>2175</v>
      </c>
      <c r="Q51" s="22">
        <v>2766</v>
      </c>
      <c r="R51" s="22">
        <v>1904</v>
      </c>
      <c r="S51" s="22">
        <v>3932</v>
      </c>
      <c r="T51" s="22">
        <v>1433</v>
      </c>
      <c r="U51" s="22">
        <v>1415</v>
      </c>
      <c r="V51" s="22">
        <v>4465</v>
      </c>
      <c r="W51" s="22">
        <v>927</v>
      </c>
      <c r="X51" s="22">
        <v>2893</v>
      </c>
      <c r="Y51" s="22">
        <v>12384</v>
      </c>
      <c r="Z51" s="22">
        <v>3939</v>
      </c>
      <c r="AA51" s="22">
        <v>2525</v>
      </c>
      <c r="AB51" s="22">
        <v>2243</v>
      </c>
      <c r="AC51" s="22">
        <v>1457</v>
      </c>
      <c r="AD51" s="17">
        <f t="shared" si="12"/>
        <v>81382</v>
      </c>
    </row>
    <row r="52" spans="2:30" s="3" customFormat="1" ht="12.75">
      <c r="B52" s="55" t="s">
        <v>75</v>
      </c>
      <c r="C52" s="56"/>
      <c r="D52" s="57"/>
      <c r="E52" s="16" t="s">
        <v>76</v>
      </c>
      <c r="F52" s="18">
        <v>14261</v>
      </c>
      <c r="G52" s="50">
        <v>1117</v>
      </c>
      <c r="H52" s="50">
        <v>834</v>
      </c>
      <c r="I52" s="50">
        <v>1862</v>
      </c>
      <c r="J52" s="50">
        <v>470</v>
      </c>
      <c r="K52" s="50">
        <v>928</v>
      </c>
      <c r="L52" s="50">
        <v>216</v>
      </c>
      <c r="M52" s="50">
        <v>104</v>
      </c>
      <c r="N52" s="50">
        <v>1970</v>
      </c>
      <c r="O52" s="50">
        <v>387</v>
      </c>
      <c r="P52" s="50">
        <v>405</v>
      </c>
      <c r="Q52" s="50">
        <v>631</v>
      </c>
      <c r="R52" s="50">
        <v>251</v>
      </c>
      <c r="S52" s="50">
        <v>1330</v>
      </c>
      <c r="T52" s="50">
        <v>445</v>
      </c>
      <c r="U52" s="50">
        <v>217</v>
      </c>
      <c r="V52" s="50">
        <v>1528</v>
      </c>
      <c r="W52" s="50">
        <v>300</v>
      </c>
      <c r="X52" s="50">
        <v>892</v>
      </c>
      <c r="Y52" s="50">
        <v>4719</v>
      </c>
      <c r="Z52" s="50">
        <v>873</v>
      </c>
      <c r="AA52" s="50">
        <v>662</v>
      </c>
      <c r="AB52" s="50">
        <v>487</v>
      </c>
      <c r="AC52" s="50">
        <v>397</v>
      </c>
      <c r="AD52" s="17">
        <f t="shared" si="12"/>
        <v>35286</v>
      </c>
    </row>
    <row r="53" spans="2:30" s="3" customFormat="1" ht="12.75">
      <c r="B53" s="55" t="s">
        <v>77</v>
      </c>
      <c r="C53" s="56"/>
      <c r="D53" s="57"/>
      <c r="E53" s="16" t="s">
        <v>78</v>
      </c>
      <c r="F53" s="18">
        <v>8650</v>
      </c>
      <c r="G53" s="18">
        <v>798</v>
      </c>
      <c r="H53" s="18">
        <v>613</v>
      </c>
      <c r="I53" s="18">
        <v>1245</v>
      </c>
      <c r="J53" s="18">
        <v>307</v>
      </c>
      <c r="K53" s="18">
        <v>623</v>
      </c>
      <c r="L53" s="18">
        <v>129</v>
      </c>
      <c r="M53" s="18">
        <v>63</v>
      </c>
      <c r="N53" s="18">
        <v>1395</v>
      </c>
      <c r="O53" s="18">
        <v>254</v>
      </c>
      <c r="P53" s="18">
        <v>267</v>
      </c>
      <c r="Q53" s="18">
        <v>380</v>
      </c>
      <c r="R53" s="18">
        <v>182</v>
      </c>
      <c r="S53" s="18">
        <v>838</v>
      </c>
      <c r="T53" s="18">
        <v>284</v>
      </c>
      <c r="U53" s="18">
        <v>141</v>
      </c>
      <c r="V53" s="18">
        <v>989</v>
      </c>
      <c r="W53" s="18">
        <v>219</v>
      </c>
      <c r="X53" s="18">
        <v>495</v>
      </c>
      <c r="Y53" s="18">
        <v>2929</v>
      </c>
      <c r="Z53" s="18">
        <v>514</v>
      </c>
      <c r="AA53" s="18">
        <v>395</v>
      </c>
      <c r="AB53" s="18">
        <v>331</v>
      </c>
      <c r="AC53" s="18">
        <v>271</v>
      </c>
      <c r="AD53" s="17">
        <f t="shared" si="12"/>
        <v>22312</v>
      </c>
    </row>
    <row r="54" spans="2:30" s="3" customFormat="1" ht="12.75">
      <c r="B54" s="55" t="s">
        <v>79</v>
      </c>
      <c r="C54" s="56"/>
      <c r="D54" s="57"/>
      <c r="E54" s="16" t="s">
        <v>80</v>
      </c>
      <c r="F54" s="18">
        <v>7570</v>
      </c>
      <c r="G54" s="18">
        <v>592</v>
      </c>
      <c r="H54" s="18">
        <v>450</v>
      </c>
      <c r="I54" s="18">
        <v>942</v>
      </c>
      <c r="J54" s="18">
        <v>202</v>
      </c>
      <c r="K54" s="18">
        <v>490</v>
      </c>
      <c r="L54" s="18">
        <v>111</v>
      </c>
      <c r="M54" s="18">
        <v>57</v>
      </c>
      <c r="N54" s="18">
        <v>959</v>
      </c>
      <c r="O54" s="18">
        <v>188</v>
      </c>
      <c r="P54" s="18">
        <v>193</v>
      </c>
      <c r="Q54" s="18">
        <v>336</v>
      </c>
      <c r="R54" s="18">
        <v>174</v>
      </c>
      <c r="S54" s="18">
        <v>714</v>
      </c>
      <c r="T54" s="18">
        <v>224</v>
      </c>
      <c r="U54" s="18">
        <v>124</v>
      </c>
      <c r="V54" s="18">
        <v>890</v>
      </c>
      <c r="W54" s="18">
        <v>140</v>
      </c>
      <c r="X54" s="18">
        <v>512</v>
      </c>
      <c r="Y54" s="18">
        <v>2623</v>
      </c>
      <c r="Z54" s="18">
        <v>527</v>
      </c>
      <c r="AA54" s="18">
        <v>359</v>
      </c>
      <c r="AB54" s="18">
        <v>260</v>
      </c>
      <c r="AC54" s="18">
        <v>196</v>
      </c>
      <c r="AD54" s="17">
        <f t="shared" si="12"/>
        <v>18833</v>
      </c>
    </row>
    <row r="55" spans="2:30" s="3" customFormat="1" ht="12.75">
      <c r="B55" s="55" t="s">
        <v>81</v>
      </c>
      <c r="C55" s="56"/>
      <c r="D55" s="57"/>
      <c r="E55" s="16" t="s">
        <v>82</v>
      </c>
      <c r="F55" s="18">
        <v>6691</v>
      </c>
      <c r="G55" s="18">
        <v>525</v>
      </c>
      <c r="H55" s="18">
        <v>384</v>
      </c>
      <c r="I55" s="18">
        <v>920</v>
      </c>
      <c r="J55" s="18">
        <v>268</v>
      </c>
      <c r="K55" s="18">
        <v>438</v>
      </c>
      <c r="L55" s="18">
        <v>105</v>
      </c>
      <c r="M55" s="18">
        <v>47</v>
      </c>
      <c r="N55" s="18">
        <v>1011</v>
      </c>
      <c r="O55" s="18">
        <v>199</v>
      </c>
      <c r="P55" s="18">
        <v>212</v>
      </c>
      <c r="Q55" s="18">
        <v>295</v>
      </c>
      <c r="R55" s="18">
        <v>77</v>
      </c>
      <c r="S55" s="18">
        <v>616</v>
      </c>
      <c r="T55" s="18">
        <v>221</v>
      </c>
      <c r="U55" s="18">
        <v>93</v>
      </c>
      <c r="V55" s="18">
        <v>638</v>
      </c>
      <c r="W55" s="18">
        <v>160</v>
      </c>
      <c r="X55" s="18">
        <v>380</v>
      </c>
      <c r="Y55" s="18">
        <v>2096</v>
      </c>
      <c r="Z55" s="18">
        <v>346</v>
      </c>
      <c r="AA55" s="18">
        <v>303</v>
      </c>
      <c r="AB55" s="18">
        <v>227</v>
      </c>
      <c r="AC55" s="18">
        <v>201</v>
      </c>
      <c r="AD55" s="17">
        <f t="shared" si="12"/>
        <v>16453</v>
      </c>
    </row>
    <row r="56" spans="2:30" s="3" customFormat="1" ht="12.75">
      <c r="B56" s="55" t="s">
        <v>83</v>
      </c>
      <c r="C56" s="56"/>
      <c r="D56" s="57"/>
      <c r="E56" s="20" t="s">
        <v>84</v>
      </c>
      <c r="F56" s="18">
        <v>13509</v>
      </c>
      <c r="G56" s="18">
        <v>1072</v>
      </c>
      <c r="H56" s="18">
        <v>587</v>
      </c>
      <c r="I56" s="18">
        <v>922</v>
      </c>
      <c r="J56" s="18">
        <v>402</v>
      </c>
      <c r="K56" s="18">
        <v>305</v>
      </c>
      <c r="L56" s="18">
        <v>201</v>
      </c>
      <c r="M56" s="18">
        <v>88</v>
      </c>
      <c r="N56" s="18">
        <v>1702</v>
      </c>
      <c r="O56" s="18">
        <v>387</v>
      </c>
      <c r="P56" s="18">
        <v>331</v>
      </c>
      <c r="Q56" s="18">
        <v>315</v>
      </c>
      <c r="R56" s="18">
        <v>226</v>
      </c>
      <c r="S56" s="18">
        <v>390</v>
      </c>
      <c r="T56" s="18">
        <v>405</v>
      </c>
      <c r="U56" s="18">
        <v>77</v>
      </c>
      <c r="V56" s="18">
        <v>579</v>
      </c>
      <c r="W56" s="18">
        <v>300</v>
      </c>
      <c r="X56" s="18">
        <v>458</v>
      </c>
      <c r="Y56" s="18">
        <v>3617</v>
      </c>
      <c r="Z56" s="18">
        <v>345</v>
      </c>
      <c r="AA56" s="18">
        <v>455</v>
      </c>
      <c r="AB56" s="18">
        <v>436</v>
      </c>
      <c r="AC56" s="18">
        <v>255</v>
      </c>
      <c r="AD56" s="17">
        <f t="shared" si="12"/>
        <v>27364</v>
      </c>
    </row>
    <row r="57" spans="2:30" s="3" customFormat="1" ht="12.75">
      <c r="B57" s="55" t="s">
        <v>85</v>
      </c>
      <c r="C57" s="56"/>
      <c r="D57" s="57"/>
      <c r="E57" s="20" t="s">
        <v>86</v>
      </c>
      <c r="F57" s="18">
        <v>752</v>
      </c>
      <c r="G57" s="18">
        <v>45</v>
      </c>
      <c r="H57" s="18">
        <v>247</v>
      </c>
      <c r="I57" s="18">
        <v>940</v>
      </c>
      <c r="J57" s="18">
        <v>68</v>
      </c>
      <c r="K57" s="18">
        <v>623</v>
      </c>
      <c r="L57" s="18">
        <v>15</v>
      </c>
      <c r="M57" s="18">
        <v>16</v>
      </c>
      <c r="N57" s="18">
        <v>268</v>
      </c>
      <c r="O57" s="18">
        <v>0</v>
      </c>
      <c r="P57" s="18">
        <v>74</v>
      </c>
      <c r="Q57" s="18">
        <v>316</v>
      </c>
      <c r="R57" s="18">
        <v>25</v>
      </c>
      <c r="S57" s="18">
        <v>940</v>
      </c>
      <c r="T57" s="18">
        <v>40</v>
      </c>
      <c r="U57" s="18">
        <v>140</v>
      </c>
      <c r="V57" s="18">
        <v>949</v>
      </c>
      <c r="W57" s="18">
        <v>0</v>
      </c>
      <c r="X57" s="18">
        <v>434</v>
      </c>
      <c r="Y57" s="18">
        <v>1102</v>
      </c>
      <c r="Z57" s="18">
        <v>528</v>
      </c>
      <c r="AA57" s="18">
        <v>207</v>
      </c>
      <c r="AB57" s="18">
        <v>51</v>
      </c>
      <c r="AC57" s="18">
        <v>142</v>
      </c>
      <c r="AD57" s="17">
        <f t="shared" si="12"/>
        <v>7922</v>
      </c>
    </row>
    <row r="58" spans="2:30" s="3" customFormat="1" ht="12">
      <c r="B58" s="55" t="s">
        <v>87</v>
      </c>
      <c r="C58" s="56"/>
      <c r="D58" s="57"/>
      <c r="E58" s="16" t="s">
        <v>88</v>
      </c>
      <c r="F58" s="19">
        <f>SUM(F52/F48)*100</f>
        <v>44.80927543517878</v>
      </c>
      <c r="G58" s="19">
        <f>SUM(G52/G48)*100</f>
        <v>29.605088788762256</v>
      </c>
      <c r="H58" s="19">
        <f>SUM(H52/H48)*100</f>
        <v>13.468992248062014</v>
      </c>
      <c r="I58" s="19">
        <f aca="true" t="shared" si="13" ref="I58:AC58">SUM(I52/I48)*100</f>
        <v>25.771626297577853</v>
      </c>
      <c r="J58" s="19">
        <f t="shared" si="13"/>
        <v>25.78167855183763</v>
      </c>
      <c r="K58" s="19">
        <f t="shared" si="13"/>
        <v>18.41635245088311</v>
      </c>
      <c r="L58" s="19">
        <f t="shared" si="13"/>
        <v>9.366869037294014</v>
      </c>
      <c r="M58" s="19">
        <f t="shared" si="13"/>
        <v>5.8068118369625905</v>
      </c>
      <c r="N58" s="19">
        <f t="shared" si="13"/>
        <v>18.674755901033276</v>
      </c>
      <c r="O58" s="19">
        <f t="shared" si="13"/>
        <v>24.69687300574346</v>
      </c>
      <c r="P58" s="19">
        <f t="shared" si="13"/>
        <v>10.430079835178985</v>
      </c>
      <c r="Q58" s="19">
        <f t="shared" si="13"/>
        <v>11.91915375897242</v>
      </c>
      <c r="R58" s="19">
        <f t="shared" si="13"/>
        <v>7.019015659955258</v>
      </c>
      <c r="S58" s="19">
        <f t="shared" si="13"/>
        <v>16.2313888210886</v>
      </c>
      <c r="T58" s="19">
        <f t="shared" si="13"/>
        <v>16.641735228122663</v>
      </c>
      <c r="U58" s="19">
        <f t="shared" si="13"/>
        <v>7.8995267564615945</v>
      </c>
      <c r="V58" s="19">
        <f t="shared" si="13"/>
        <v>16.721383234843508</v>
      </c>
      <c r="W58" s="19">
        <f t="shared" si="13"/>
        <v>17.341040462427745</v>
      </c>
      <c r="X58" s="19">
        <f t="shared" si="13"/>
        <v>15.245257220987865</v>
      </c>
      <c r="Y58" s="19">
        <f t="shared" si="13"/>
        <v>18.777605347976603</v>
      </c>
      <c r="Z58" s="19">
        <f t="shared" si="13"/>
        <v>10.917958979489745</v>
      </c>
      <c r="AA58" s="19">
        <f t="shared" si="13"/>
        <v>12.665008609144826</v>
      </c>
      <c r="AB58" s="19">
        <f t="shared" si="13"/>
        <v>11.133973479652493</v>
      </c>
      <c r="AC58" s="19">
        <f t="shared" si="13"/>
        <v>14.078014184397164</v>
      </c>
      <c r="AD58" s="19">
        <f>SUM(AD52/AD48)*100</f>
        <v>21.95413312096363</v>
      </c>
    </row>
    <row r="59" spans="2:30" s="3" customFormat="1" ht="12">
      <c r="B59" s="55" t="s">
        <v>89</v>
      </c>
      <c r="C59" s="56"/>
      <c r="D59" s="57"/>
      <c r="E59" s="16" t="s">
        <v>90</v>
      </c>
      <c r="F59" s="19">
        <f aca="true" t="shared" si="14" ref="F59:H60">SUM(F54/F50)*100</f>
        <v>48.528751843066864</v>
      </c>
      <c r="G59" s="19">
        <f t="shared" si="14"/>
        <v>32.47394404827208</v>
      </c>
      <c r="H59" s="19">
        <f t="shared" si="14"/>
        <v>14.880952380952381</v>
      </c>
      <c r="I59" s="19">
        <f aca="true" t="shared" si="15" ref="I59:AC59">SUM(I54/I50)*100</f>
        <v>26.814688300597776</v>
      </c>
      <c r="J59" s="19">
        <f t="shared" si="15"/>
        <v>22.519509476031217</v>
      </c>
      <c r="K59" s="19">
        <f t="shared" si="15"/>
        <v>19.662921348314608</v>
      </c>
      <c r="L59" s="19">
        <f t="shared" si="15"/>
        <v>10.08174386920981</v>
      </c>
      <c r="M59" s="19">
        <f t="shared" si="15"/>
        <v>6.3053097345132745</v>
      </c>
      <c r="N59" s="19">
        <f t="shared" si="15"/>
        <v>19.02023006743356</v>
      </c>
      <c r="O59" s="19">
        <f t="shared" si="15"/>
        <v>24.258064516129032</v>
      </c>
      <c r="P59" s="19">
        <f t="shared" si="15"/>
        <v>11.29976580796253</v>
      </c>
      <c r="Q59" s="19">
        <f t="shared" si="15"/>
        <v>13.291139240506327</v>
      </c>
      <c r="R59" s="19">
        <f t="shared" si="15"/>
        <v>10.406698564593302</v>
      </c>
      <c r="S59" s="19">
        <f t="shared" si="15"/>
        <v>16.75662989908472</v>
      </c>
      <c r="T59" s="19">
        <f t="shared" si="15"/>
        <v>18.049959709911363</v>
      </c>
      <c r="U59" s="19">
        <f t="shared" si="15"/>
        <v>9.30930930930931</v>
      </c>
      <c r="V59" s="19">
        <f t="shared" si="15"/>
        <v>19.04558099721806</v>
      </c>
      <c r="W59" s="19">
        <f t="shared" si="15"/>
        <v>17.4346201743462</v>
      </c>
      <c r="X59" s="19">
        <f t="shared" si="15"/>
        <v>17.308992562542258</v>
      </c>
      <c r="Y59" s="19">
        <f t="shared" si="15"/>
        <v>20.57739075860987</v>
      </c>
      <c r="Z59" s="19">
        <f t="shared" si="15"/>
        <v>12.989894010352476</v>
      </c>
      <c r="AA59" s="19">
        <f t="shared" si="15"/>
        <v>13.291373565346168</v>
      </c>
      <c r="AB59" s="19">
        <f t="shared" si="15"/>
        <v>12.200844673862036</v>
      </c>
      <c r="AC59" s="19">
        <f t="shared" si="15"/>
        <v>14.38004402054292</v>
      </c>
      <c r="AD59" s="19">
        <f>SUM(AD54/AD50)*100</f>
        <v>23.735585103031067</v>
      </c>
    </row>
    <row r="60" spans="2:30" s="3" customFormat="1" ht="12">
      <c r="B60" s="55" t="s">
        <v>91</v>
      </c>
      <c r="C60" s="56"/>
      <c r="D60" s="57"/>
      <c r="E60" s="16" t="s">
        <v>92</v>
      </c>
      <c r="F60" s="19">
        <f t="shared" si="14"/>
        <v>41.23120532413113</v>
      </c>
      <c r="G60" s="19">
        <f t="shared" si="14"/>
        <v>26.923076923076923</v>
      </c>
      <c r="H60" s="19">
        <f t="shared" si="14"/>
        <v>12.117387188387504</v>
      </c>
      <c r="I60" s="19">
        <f aca="true" t="shared" si="16" ref="I60:AC60">SUM(I55/I51)*100</f>
        <v>24.78448275862069</v>
      </c>
      <c r="J60" s="19">
        <f t="shared" si="16"/>
        <v>28.91046386192017</v>
      </c>
      <c r="K60" s="19">
        <f t="shared" si="16"/>
        <v>17.196702002355714</v>
      </c>
      <c r="L60" s="19">
        <f t="shared" si="16"/>
        <v>8.71369294605809</v>
      </c>
      <c r="M60" s="19">
        <f t="shared" si="16"/>
        <v>5.2987598647125145</v>
      </c>
      <c r="N60" s="19">
        <f t="shared" si="16"/>
        <v>18.355119825708062</v>
      </c>
      <c r="O60" s="19">
        <f t="shared" si="16"/>
        <v>25.158027812895067</v>
      </c>
      <c r="P60" s="19">
        <f t="shared" si="16"/>
        <v>9.747126436781608</v>
      </c>
      <c r="Q60" s="19">
        <f t="shared" si="16"/>
        <v>10.665220535068691</v>
      </c>
      <c r="R60" s="19">
        <f t="shared" si="16"/>
        <v>4.044117647058823</v>
      </c>
      <c r="S60" s="19">
        <f t="shared" si="16"/>
        <v>15.666327568667345</v>
      </c>
      <c r="T60" s="19">
        <f t="shared" si="16"/>
        <v>15.422191207257502</v>
      </c>
      <c r="U60" s="19">
        <f t="shared" si="16"/>
        <v>6.57243816254417</v>
      </c>
      <c r="V60" s="19">
        <f t="shared" si="16"/>
        <v>14.28891377379619</v>
      </c>
      <c r="W60" s="19">
        <f t="shared" si="16"/>
        <v>17.25997842502697</v>
      </c>
      <c r="X60" s="19">
        <f t="shared" si="16"/>
        <v>13.135153819564465</v>
      </c>
      <c r="Y60" s="19">
        <f t="shared" si="16"/>
        <v>16.925064599483207</v>
      </c>
      <c r="Z60" s="19">
        <f t="shared" si="16"/>
        <v>8.783955318608784</v>
      </c>
      <c r="AA60" s="19">
        <f t="shared" si="16"/>
        <v>12</v>
      </c>
      <c r="AB60" s="19">
        <f t="shared" si="16"/>
        <v>10.12037449843959</v>
      </c>
      <c r="AC60" s="19">
        <f t="shared" si="16"/>
        <v>13.795470144131777</v>
      </c>
      <c r="AD60" s="19">
        <f>SUM(AD55/AD51)*100</f>
        <v>20.217001302499323</v>
      </c>
    </row>
    <row r="61" spans="2:30" s="3" customFormat="1" ht="12">
      <c r="B61" s="55" t="s">
        <v>93</v>
      </c>
      <c r="C61" s="56"/>
      <c r="D61" s="57"/>
      <c r="E61" s="16" t="s">
        <v>94</v>
      </c>
      <c r="F61" s="19">
        <f>SUM(F53/F49)*100</f>
        <v>84.11942040260625</v>
      </c>
      <c r="G61" s="19">
        <f>SUM(G53/G49)*100</f>
        <v>65.46349466776046</v>
      </c>
      <c r="H61" s="19">
        <f>SUM(H53/H49)*100</f>
        <v>30.634682658670663</v>
      </c>
      <c r="I61" s="19">
        <f aca="true" t="shared" si="17" ref="I61:AC61">SUM(I53/I49)*100</f>
        <v>53.34190231362468</v>
      </c>
      <c r="J61" s="19">
        <f t="shared" si="17"/>
        <v>52.12224108658744</v>
      </c>
      <c r="K61" s="19">
        <f t="shared" si="17"/>
        <v>38.26781326781327</v>
      </c>
      <c r="L61" s="19">
        <f t="shared" si="17"/>
        <v>17.315436241610737</v>
      </c>
      <c r="M61" s="19">
        <f t="shared" si="17"/>
        <v>10.880829015544041</v>
      </c>
      <c r="N61" s="19">
        <f t="shared" si="17"/>
        <v>40.94511300264162</v>
      </c>
      <c r="O61" s="19">
        <f t="shared" si="17"/>
        <v>50.19762845849802</v>
      </c>
      <c r="P61" s="19">
        <f t="shared" si="17"/>
        <v>21.308858739026338</v>
      </c>
      <c r="Q61" s="19">
        <f t="shared" si="17"/>
        <v>22.22222222222222</v>
      </c>
      <c r="R61" s="19">
        <f t="shared" si="17"/>
        <v>15.757575757575756</v>
      </c>
      <c r="S61" s="19">
        <f t="shared" si="17"/>
        <v>31.62264150943396</v>
      </c>
      <c r="T61" s="19">
        <f t="shared" si="17"/>
        <v>32.90845886442642</v>
      </c>
      <c r="U61" s="19">
        <f t="shared" si="17"/>
        <v>15.89627959413754</v>
      </c>
      <c r="V61" s="19">
        <f t="shared" si="17"/>
        <v>33.48002708192281</v>
      </c>
      <c r="W61" s="19">
        <f t="shared" si="17"/>
        <v>39.17710196779964</v>
      </c>
      <c r="X61" s="19">
        <f t="shared" si="17"/>
        <v>26.17662612374405</v>
      </c>
      <c r="Y61" s="19">
        <f t="shared" si="17"/>
        <v>36.05366814377154</v>
      </c>
      <c r="Z61" s="19">
        <f t="shared" si="17"/>
        <v>19.88394584139265</v>
      </c>
      <c r="AA61" s="19">
        <f t="shared" si="17"/>
        <v>23.37278106508876</v>
      </c>
      <c r="AB61" s="19">
        <f t="shared" si="17"/>
        <v>23.425336164189666</v>
      </c>
      <c r="AC61" s="19">
        <f t="shared" si="17"/>
        <v>29.747530186608124</v>
      </c>
      <c r="AD61" s="19">
        <f>SUM(AD53/AD49)*100</f>
        <v>42.960566851509554</v>
      </c>
    </row>
    <row r="62" spans="2:30" s="3" customFormat="1" ht="12.75">
      <c r="B62" s="55" t="s">
        <v>95</v>
      </c>
      <c r="C62" s="56"/>
      <c r="D62" s="57"/>
      <c r="E62" s="16" t="s">
        <v>96</v>
      </c>
      <c r="F62" s="17">
        <v>21325</v>
      </c>
      <c r="G62" s="17">
        <v>2528</v>
      </c>
      <c r="H62" s="17">
        <v>4149</v>
      </c>
      <c r="I62" s="17">
        <v>4842</v>
      </c>
      <c r="J62" s="17">
        <v>1222</v>
      </c>
      <c r="K62" s="17">
        <v>3376</v>
      </c>
      <c r="L62" s="17">
        <v>1546</v>
      </c>
      <c r="M62" s="17">
        <v>1200</v>
      </c>
      <c r="N62" s="17">
        <v>7070</v>
      </c>
      <c r="O62" s="17">
        <v>1050</v>
      </c>
      <c r="P62" s="17">
        <v>2604</v>
      </c>
      <c r="Q62" s="17">
        <v>3548</v>
      </c>
      <c r="R62" s="17">
        <v>2397</v>
      </c>
      <c r="S62" s="17">
        <v>5487</v>
      </c>
      <c r="T62" s="17">
        <v>1793</v>
      </c>
      <c r="U62" s="17">
        <v>1841</v>
      </c>
      <c r="V62" s="17">
        <v>6120</v>
      </c>
      <c r="W62" s="17">
        <v>1160</v>
      </c>
      <c r="X62" s="17">
        <v>3919</v>
      </c>
      <c r="Y62" s="17">
        <v>16833</v>
      </c>
      <c r="Z62" s="17">
        <v>5356</v>
      </c>
      <c r="AA62" s="17">
        <v>3500</v>
      </c>
      <c r="AB62" s="17">
        <v>2931</v>
      </c>
      <c r="AC62" s="17">
        <v>1889</v>
      </c>
      <c r="AD62" s="17">
        <f aca="true" t="shared" si="18" ref="AD62:AD71">SUM(F62:AC62)</f>
        <v>107686</v>
      </c>
    </row>
    <row r="63" spans="2:30" s="3" customFormat="1" ht="12.75">
      <c r="B63" s="55" t="s">
        <v>97</v>
      </c>
      <c r="C63" s="56"/>
      <c r="D63" s="57"/>
      <c r="E63" s="16" t="s">
        <v>98</v>
      </c>
      <c r="F63" s="17">
        <v>9491</v>
      </c>
      <c r="G63" s="17">
        <v>1125</v>
      </c>
      <c r="H63" s="17">
        <v>1847</v>
      </c>
      <c r="I63" s="17">
        <v>2155</v>
      </c>
      <c r="J63" s="17">
        <v>544</v>
      </c>
      <c r="K63" s="17">
        <v>1503</v>
      </c>
      <c r="L63" s="17">
        <v>688</v>
      </c>
      <c r="M63" s="17">
        <v>534</v>
      </c>
      <c r="N63" s="17">
        <v>3146</v>
      </c>
      <c r="O63" s="17">
        <v>467</v>
      </c>
      <c r="P63" s="17">
        <v>1157</v>
      </c>
      <c r="Q63" s="17">
        <v>1579</v>
      </c>
      <c r="R63" s="17">
        <v>1066</v>
      </c>
      <c r="S63" s="17">
        <v>2444</v>
      </c>
      <c r="T63" s="17">
        <v>797</v>
      </c>
      <c r="U63" s="17">
        <v>819</v>
      </c>
      <c r="V63" s="17">
        <v>2726</v>
      </c>
      <c r="W63" s="17">
        <v>516</v>
      </c>
      <c r="X63" s="17">
        <v>1745</v>
      </c>
      <c r="Y63" s="17">
        <v>7496</v>
      </c>
      <c r="Z63" s="17">
        <v>2385</v>
      </c>
      <c r="AA63" s="17">
        <v>1559</v>
      </c>
      <c r="AB63" s="17">
        <v>1305</v>
      </c>
      <c r="AC63" s="17">
        <v>841</v>
      </c>
      <c r="AD63" s="17">
        <f t="shared" si="18"/>
        <v>47935</v>
      </c>
    </row>
    <row r="64" spans="2:30" s="3" customFormat="1" ht="12.75">
      <c r="B64" s="55" t="s">
        <v>99</v>
      </c>
      <c r="C64" s="56"/>
      <c r="D64" s="57"/>
      <c r="E64" s="16" t="s">
        <v>100</v>
      </c>
      <c r="F64" s="17">
        <v>10356</v>
      </c>
      <c r="G64" s="17">
        <v>1210</v>
      </c>
      <c r="H64" s="17">
        <v>2007</v>
      </c>
      <c r="I64" s="17">
        <v>2332</v>
      </c>
      <c r="J64" s="17">
        <v>595</v>
      </c>
      <c r="K64" s="17">
        <v>1654</v>
      </c>
      <c r="L64" s="17">
        <v>731</v>
      </c>
      <c r="M64" s="17">
        <v>600</v>
      </c>
      <c r="N64" s="17">
        <v>3347</v>
      </c>
      <c r="O64" s="17">
        <v>515</v>
      </c>
      <c r="P64" s="17">
        <v>1134</v>
      </c>
      <c r="Q64" s="17">
        <v>1678</v>
      </c>
      <c r="R64" s="17">
        <v>1110</v>
      </c>
      <c r="S64" s="17">
        <v>2829</v>
      </c>
      <c r="T64" s="17">
        <v>824</v>
      </c>
      <c r="U64" s="17">
        <v>884</v>
      </c>
      <c r="V64" s="17">
        <v>3102</v>
      </c>
      <c r="W64" s="17">
        <v>533</v>
      </c>
      <c r="X64" s="17">
        <v>1964</v>
      </c>
      <c r="Y64" s="17">
        <v>8463</v>
      </c>
      <c r="Z64" s="17">
        <v>2694</v>
      </c>
      <c r="AA64" s="17">
        <v>1793</v>
      </c>
      <c r="AB64" s="17">
        <v>1415</v>
      </c>
      <c r="AC64" s="17">
        <v>905</v>
      </c>
      <c r="AD64" s="17">
        <f t="shared" si="18"/>
        <v>52675</v>
      </c>
    </row>
    <row r="65" spans="2:30" s="3" customFormat="1" ht="12.75">
      <c r="B65" s="55" t="s">
        <v>101</v>
      </c>
      <c r="C65" s="56"/>
      <c r="D65" s="57"/>
      <c r="E65" s="16" t="s">
        <v>102</v>
      </c>
      <c r="F65" s="17">
        <v>10969</v>
      </c>
      <c r="G65" s="17">
        <v>1318</v>
      </c>
      <c r="H65" s="17">
        <v>2142</v>
      </c>
      <c r="I65" s="17">
        <v>2509</v>
      </c>
      <c r="J65" s="17">
        <v>626</v>
      </c>
      <c r="K65" s="17">
        <v>1722</v>
      </c>
      <c r="L65" s="17">
        <v>815</v>
      </c>
      <c r="M65" s="17">
        <v>600</v>
      </c>
      <c r="N65" s="17">
        <v>3723</v>
      </c>
      <c r="O65" s="17">
        <v>535</v>
      </c>
      <c r="P65" s="17">
        <v>1470</v>
      </c>
      <c r="Q65" s="17">
        <v>1870</v>
      </c>
      <c r="R65" s="17">
        <v>1287</v>
      </c>
      <c r="S65" s="17">
        <v>2658</v>
      </c>
      <c r="T65" s="17">
        <v>969</v>
      </c>
      <c r="U65" s="17">
        <v>956</v>
      </c>
      <c r="V65" s="17">
        <v>3018</v>
      </c>
      <c r="W65" s="17">
        <v>627</v>
      </c>
      <c r="X65" s="17">
        <v>1956</v>
      </c>
      <c r="Y65" s="17">
        <v>8371</v>
      </c>
      <c r="Z65" s="17">
        <v>2662</v>
      </c>
      <c r="AA65" s="17">
        <v>1707</v>
      </c>
      <c r="AB65" s="17">
        <v>1516</v>
      </c>
      <c r="AC65" s="17">
        <v>985</v>
      </c>
      <c r="AD65" s="17">
        <f t="shared" si="18"/>
        <v>55011</v>
      </c>
    </row>
    <row r="66" spans="2:30" s="3" customFormat="1" ht="12.75">
      <c r="B66" s="55" t="s">
        <v>103</v>
      </c>
      <c r="C66" s="56"/>
      <c r="D66" s="57"/>
      <c r="E66" s="16" t="s">
        <v>104</v>
      </c>
      <c r="F66" s="18">
        <v>15318</v>
      </c>
      <c r="G66" s="50">
        <v>0</v>
      </c>
      <c r="H66" s="18">
        <v>0</v>
      </c>
      <c r="I66" s="18">
        <v>350</v>
      </c>
      <c r="J66" s="18">
        <v>225</v>
      </c>
      <c r="K66" s="18">
        <v>368</v>
      </c>
      <c r="L66" s="18">
        <v>0</v>
      </c>
      <c r="M66" s="18">
        <v>0</v>
      </c>
      <c r="N66" s="18">
        <v>446</v>
      </c>
      <c r="O66" s="18">
        <v>0</v>
      </c>
      <c r="P66" s="18">
        <v>0</v>
      </c>
      <c r="Q66" s="18">
        <v>0</v>
      </c>
      <c r="R66" s="18">
        <v>0</v>
      </c>
      <c r="S66" s="18">
        <v>15</v>
      </c>
      <c r="T66" s="18">
        <v>17</v>
      </c>
      <c r="U66" s="50">
        <v>0</v>
      </c>
      <c r="V66" s="18">
        <v>44</v>
      </c>
      <c r="W66" s="18">
        <v>0</v>
      </c>
      <c r="X66" s="18">
        <v>38</v>
      </c>
      <c r="Y66" s="18">
        <v>4691</v>
      </c>
      <c r="Z66" s="18">
        <v>120</v>
      </c>
      <c r="AA66" s="18">
        <v>143</v>
      </c>
      <c r="AB66" s="18">
        <v>42</v>
      </c>
      <c r="AC66" s="18">
        <v>6</v>
      </c>
      <c r="AD66" s="17">
        <f t="shared" si="18"/>
        <v>21823</v>
      </c>
    </row>
    <row r="67" spans="2:30" s="3" customFormat="1" ht="12.75">
      <c r="B67" s="55" t="s">
        <v>105</v>
      </c>
      <c r="C67" s="56"/>
      <c r="D67" s="57"/>
      <c r="E67" s="16" t="s">
        <v>106</v>
      </c>
      <c r="F67" s="18">
        <v>10613</v>
      </c>
      <c r="G67" s="18">
        <v>0</v>
      </c>
      <c r="H67" s="50">
        <v>0</v>
      </c>
      <c r="I67" s="50">
        <v>244</v>
      </c>
      <c r="J67" s="50">
        <v>144</v>
      </c>
      <c r="K67" s="50">
        <v>226</v>
      </c>
      <c r="L67" s="50">
        <v>0</v>
      </c>
      <c r="M67" s="50">
        <v>0</v>
      </c>
      <c r="N67" s="50">
        <v>232</v>
      </c>
      <c r="O67" s="50">
        <v>0</v>
      </c>
      <c r="P67" s="50">
        <v>0</v>
      </c>
      <c r="Q67" s="50">
        <v>0</v>
      </c>
      <c r="R67" s="50">
        <v>0</v>
      </c>
      <c r="S67" s="50">
        <v>1</v>
      </c>
      <c r="T67" s="50">
        <v>14</v>
      </c>
      <c r="U67" s="50">
        <v>0</v>
      </c>
      <c r="V67" s="50">
        <v>30</v>
      </c>
      <c r="W67" s="50">
        <v>0</v>
      </c>
      <c r="X67" s="50">
        <v>13</v>
      </c>
      <c r="Y67" s="50">
        <v>3070</v>
      </c>
      <c r="Z67" s="50">
        <v>61</v>
      </c>
      <c r="AA67" s="50">
        <v>70</v>
      </c>
      <c r="AB67" s="50">
        <v>29</v>
      </c>
      <c r="AC67" s="50">
        <v>1</v>
      </c>
      <c r="AD67" s="17">
        <f t="shared" si="18"/>
        <v>14748</v>
      </c>
    </row>
    <row r="68" spans="2:30" s="3" customFormat="1" ht="12.75">
      <c r="B68" s="55" t="s">
        <v>107</v>
      </c>
      <c r="C68" s="56"/>
      <c r="D68" s="57"/>
      <c r="E68" s="16" t="s">
        <v>108</v>
      </c>
      <c r="F68" s="18">
        <v>7670</v>
      </c>
      <c r="G68" s="18">
        <v>0</v>
      </c>
      <c r="H68" s="18">
        <v>0</v>
      </c>
      <c r="I68" s="18">
        <v>197</v>
      </c>
      <c r="J68" s="18">
        <v>76</v>
      </c>
      <c r="K68" s="18">
        <v>176</v>
      </c>
      <c r="L68" s="18">
        <v>0</v>
      </c>
      <c r="M68" s="18">
        <v>0</v>
      </c>
      <c r="N68" s="18">
        <v>153</v>
      </c>
      <c r="O68" s="18">
        <v>0</v>
      </c>
      <c r="P68" s="18">
        <v>0</v>
      </c>
      <c r="Q68" s="18">
        <v>0</v>
      </c>
      <c r="R68" s="18">
        <v>0</v>
      </c>
      <c r="S68" s="18">
        <v>10</v>
      </c>
      <c r="T68" s="18">
        <v>17</v>
      </c>
      <c r="U68" s="18">
        <v>0</v>
      </c>
      <c r="V68" s="18">
        <v>27</v>
      </c>
      <c r="W68" s="18">
        <v>0</v>
      </c>
      <c r="X68" s="18">
        <v>1</v>
      </c>
      <c r="Y68" s="18">
        <v>2458</v>
      </c>
      <c r="Z68" s="18">
        <v>45</v>
      </c>
      <c r="AA68" s="18">
        <v>58</v>
      </c>
      <c r="AB68" s="18">
        <v>17</v>
      </c>
      <c r="AC68" s="18">
        <v>4</v>
      </c>
      <c r="AD68" s="17">
        <f t="shared" si="18"/>
        <v>10909</v>
      </c>
    </row>
    <row r="69" spans="2:30" s="3" customFormat="1" ht="12.75">
      <c r="B69" s="55" t="s">
        <v>109</v>
      </c>
      <c r="C69" s="56"/>
      <c r="D69" s="57"/>
      <c r="E69" s="16" t="s">
        <v>110</v>
      </c>
      <c r="F69" s="18">
        <v>7648</v>
      </c>
      <c r="G69" s="18">
        <v>0</v>
      </c>
      <c r="H69" s="18">
        <v>0</v>
      </c>
      <c r="I69" s="18">
        <v>153</v>
      </c>
      <c r="J69" s="18">
        <v>149</v>
      </c>
      <c r="K69" s="18">
        <v>192</v>
      </c>
      <c r="L69" s="18">
        <v>0</v>
      </c>
      <c r="M69" s="18">
        <v>0</v>
      </c>
      <c r="N69" s="18">
        <v>293</v>
      </c>
      <c r="O69" s="18">
        <v>0</v>
      </c>
      <c r="P69" s="18">
        <v>0</v>
      </c>
      <c r="Q69" s="18">
        <v>0</v>
      </c>
      <c r="R69" s="18">
        <v>0</v>
      </c>
      <c r="S69" s="18">
        <v>5</v>
      </c>
      <c r="T69" s="18">
        <v>0</v>
      </c>
      <c r="U69" s="18">
        <v>0</v>
      </c>
      <c r="V69" s="18">
        <v>17</v>
      </c>
      <c r="W69" s="18">
        <v>0</v>
      </c>
      <c r="X69" s="18">
        <v>37</v>
      </c>
      <c r="Y69" s="18">
        <v>2233</v>
      </c>
      <c r="Z69" s="18">
        <v>75</v>
      </c>
      <c r="AA69" s="18">
        <v>85</v>
      </c>
      <c r="AB69" s="18">
        <v>25</v>
      </c>
      <c r="AC69" s="18">
        <v>2</v>
      </c>
      <c r="AD69" s="17">
        <f t="shared" si="18"/>
        <v>10914</v>
      </c>
    </row>
    <row r="70" spans="2:30" s="3" customFormat="1" ht="12.75">
      <c r="B70" s="55" t="s">
        <v>111</v>
      </c>
      <c r="C70" s="56"/>
      <c r="D70" s="57"/>
      <c r="E70" s="20" t="s">
        <v>112</v>
      </c>
      <c r="F70" s="18">
        <v>15267</v>
      </c>
      <c r="G70" s="18">
        <v>0</v>
      </c>
      <c r="H70" s="18">
        <v>0</v>
      </c>
      <c r="I70" s="18">
        <v>165</v>
      </c>
      <c r="J70" s="18">
        <v>225</v>
      </c>
      <c r="K70" s="18">
        <v>368</v>
      </c>
      <c r="L70" s="18">
        <v>0</v>
      </c>
      <c r="M70" s="18">
        <v>0</v>
      </c>
      <c r="N70" s="18">
        <v>446</v>
      </c>
      <c r="O70" s="18">
        <v>0</v>
      </c>
      <c r="P70" s="18">
        <v>0</v>
      </c>
      <c r="Q70" s="18">
        <v>0</v>
      </c>
      <c r="R70" s="18">
        <v>0</v>
      </c>
      <c r="S70" s="18">
        <v>6</v>
      </c>
      <c r="T70" s="18">
        <v>17</v>
      </c>
      <c r="U70" s="18">
        <v>0</v>
      </c>
      <c r="V70" s="18">
        <v>29</v>
      </c>
      <c r="W70" s="18">
        <v>0</v>
      </c>
      <c r="X70" s="18">
        <v>38</v>
      </c>
      <c r="Y70" s="18">
        <v>4691</v>
      </c>
      <c r="Z70" s="18">
        <v>120</v>
      </c>
      <c r="AA70" s="18">
        <v>143</v>
      </c>
      <c r="AB70" s="18">
        <v>42</v>
      </c>
      <c r="AC70" s="18">
        <v>6</v>
      </c>
      <c r="AD70" s="17">
        <f t="shared" si="18"/>
        <v>21563</v>
      </c>
    </row>
    <row r="71" spans="2:30" s="3" customFormat="1" ht="12.75">
      <c r="B71" s="55" t="s">
        <v>113</v>
      </c>
      <c r="C71" s="56"/>
      <c r="D71" s="57"/>
      <c r="E71" s="20" t="s">
        <v>114</v>
      </c>
      <c r="F71" s="18">
        <v>51</v>
      </c>
      <c r="G71" s="18">
        <v>0</v>
      </c>
      <c r="H71" s="18">
        <v>0</v>
      </c>
      <c r="I71" s="18">
        <v>185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9</v>
      </c>
      <c r="T71" s="18">
        <v>0</v>
      </c>
      <c r="U71" s="18">
        <v>0</v>
      </c>
      <c r="V71" s="18">
        <v>15</v>
      </c>
      <c r="W71" s="18">
        <v>0</v>
      </c>
      <c r="X71" s="18">
        <v>0</v>
      </c>
      <c r="Y71" s="18">
        <v>0</v>
      </c>
      <c r="Z71" s="18">
        <v>0</v>
      </c>
      <c r="AA71" s="18">
        <v>0</v>
      </c>
      <c r="AB71" s="18">
        <v>0</v>
      </c>
      <c r="AC71" s="18">
        <v>0</v>
      </c>
      <c r="AD71" s="17">
        <f t="shared" si="18"/>
        <v>260</v>
      </c>
    </row>
    <row r="72" spans="2:30" s="3" customFormat="1" ht="12">
      <c r="B72" s="55" t="s">
        <v>115</v>
      </c>
      <c r="C72" s="56"/>
      <c r="D72" s="57"/>
      <c r="E72" s="16" t="s">
        <v>116</v>
      </c>
      <c r="F72" s="19">
        <f>SUM(F66/F62)*100</f>
        <v>71.83118405627198</v>
      </c>
      <c r="G72" s="19">
        <f>SUM(G66/G62)*100</f>
        <v>0</v>
      </c>
      <c r="H72" s="19">
        <f>SUM(H66/H62)*100</f>
        <v>0</v>
      </c>
      <c r="I72" s="19">
        <f aca="true" t="shared" si="19" ref="I72:AC72">SUM(I66/I62)*100</f>
        <v>7.228418009087154</v>
      </c>
      <c r="J72" s="19">
        <f t="shared" si="19"/>
        <v>18.412438625204583</v>
      </c>
      <c r="K72" s="19">
        <f t="shared" si="19"/>
        <v>10.90047393364929</v>
      </c>
      <c r="L72" s="19">
        <f t="shared" si="19"/>
        <v>0</v>
      </c>
      <c r="M72" s="19">
        <f t="shared" si="19"/>
        <v>0</v>
      </c>
      <c r="N72" s="19">
        <f t="shared" si="19"/>
        <v>6.308345120226308</v>
      </c>
      <c r="O72" s="19">
        <f t="shared" si="19"/>
        <v>0</v>
      </c>
      <c r="P72" s="19">
        <f t="shared" si="19"/>
        <v>0</v>
      </c>
      <c r="Q72" s="19">
        <f t="shared" si="19"/>
        <v>0</v>
      </c>
      <c r="R72" s="19">
        <f t="shared" si="19"/>
        <v>0</v>
      </c>
      <c r="S72" s="19">
        <f t="shared" si="19"/>
        <v>0.2733734281027884</v>
      </c>
      <c r="T72" s="19">
        <f t="shared" si="19"/>
        <v>0.9481316229782488</v>
      </c>
      <c r="U72" s="19">
        <f t="shared" si="19"/>
        <v>0</v>
      </c>
      <c r="V72" s="19">
        <f t="shared" si="19"/>
        <v>0.7189542483660131</v>
      </c>
      <c r="W72" s="19">
        <f t="shared" si="19"/>
        <v>0</v>
      </c>
      <c r="X72" s="19">
        <f t="shared" si="19"/>
        <v>0.9696351109977035</v>
      </c>
      <c r="Y72" s="19">
        <f t="shared" si="19"/>
        <v>27.867878571852906</v>
      </c>
      <c r="Z72" s="19">
        <f t="shared" si="19"/>
        <v>2.2404779686333085</v>
      </c>
      <c r="AA72" s="19">
        <f t="shared" si="19"/>
        <v>4.085714285714285</v>
      </c>
      <c r="AB72" s="19">
        <f t="shared" si="19"/>
        <v>1.4329580348004094</v>
      </c>
      <c r="AC72" s="19">
        <f t="shared" si="19"/>
        <v>0.31762837480148226</v>
      </c>
      <c r="AD72" s="19">
        <f>SUM(AD66/AD62)*100</f>
        <v>20.265401259216613</v>
      </c>
    </row>
    <row r="73" spans="2:30" s="3" customFormat="1" ht="12">
      <c r="B73" s="55" t="s">
        <v>117</v>
      </c>
      <c r="C73" s="56"/>
      <c r="D73" s="57"/>
      <c r="E73" s="16" t="s">
        <v>118</v>
      </c>
      <c r="F73" s="19">
        <f aca="true" t="shared" si="20" ref="F73:H74">SUM(F68/F64)*100</f>
        <v>74.06334492081885</v>
      </c>
      <c r="G73" s="19">
        <f t="shared" si="20"/>
        <v>0</v>
      </c>
      <c r="H73" s="19">
        <f t="shared" si="20"/>
        <v>0</v>
      </c>
      <c r="I73" s="19">
        <f aca="true" t="shared" si="21" ref="I73:AC73">SUM(I68/I64)*100</f>
        <v>8.447684391080617</v>
      </c>
      <c r="J73" s="19">
        <f t="shared" si="21"/>
        <v>12.773109243697478</v>
      </c>
      <c r="K73" s="19">
        <f t="shared" si="21"/>
        <v>10.640870616686819</v>
      </c>
      <c r="L73" s="19">
        <f t="shared" si="21"/>
        <v>0</v>
      </c>
      <c r="M73" s="19">
        <f t="shared" si="21"/>
        <v>0</v>
      </c>
      <c r="N73" s="19">
        <f t="shared" si="21"/>
        <v>4.5712578428443384</v>
      </c>
      <c r="O73" s="19">
        <f t="shared" si="21"/>
        <v>0</v>
      </c>
      <c r="P73" s="19">
        <f t="shared" si="21"/>
        <v>0</v>
      </c>
      <c r="Q73" s="19">
        <f t="shared" si="21"/>
        <v>0</v>
      </c>
      <c r="R73" s="19">
        <f t="shared" si="21"/>
        <v>0</v>
      </c>
      <c r="S73" s="19">
        <f t="shared" si="21"/>
        <v>0.3534817956875221</v>
      </c>
      <c r="T73" s="19">
        <f t="shared" si="21"/>
        <v>2.063106796116505</v>
      </c>
      <c r="U73" s="19">
        <f t="shared" si="21"/>
        <v>0</v>
      </c>
      <c r="V73" s="19">
        <f t="shared" si="21"/>
        <v>0.8704061895551257</v>
      </c>
      <c r="W73" s="19">
        <f t="shared" si="21"/>
        <v>0</v>
      </c>
      <c r="X73" s="19">
        <f t="shared" si="21"/>
        <v>0.05091649694501018</v>
      </c>
      <c r="Y73" s="19">
        <f t="shared" si="21"/>
        <v>29.044074205364527</v>
      </c>
      <c r="Z73" s="19">
        <f t="shared" si="21"/>
        <v>1.670378619153675</v>
      </c>
      <c r="AA73" s="19">
        <f t="shared" si="21"/>
        <v>3.2348020078081428</v>
      </c>
      <c r="AB73" s="19">
        <f t="shared" si="21"/>
        <v>1.2014134275618376</v>
      </c>
      <c r="AC73" s="19">
        <f t="shared" si="21"/>
        <v>0.44198895027624313</v>
      </c>
      <c r="AD73" s="19">
        <f>SUM(AD68/AD64)*100</f>
        <v>20.71001423825344</v>
      </c>
    </row>
    <row r="74" spans="2:30" s="3" customFormat="1" ht="12">
      <c r="B74" s="55" t="s">
        <v>119</v>
      </c>
      <c r="C74" s="56"/>
      <c r="D74" s="57"/>
      <c r="E74" s="16" t="s">
        <v>120</v>
      </c>
      <c r="F74" s="19">
        <f t="shared" si="20"/>
        <v>69.72376697966997</v>
      </c>
      <c r="G74" s="19">
        <f t="shared" si="20"/>
        <v>0</v>
      </c>
      <c r="H74" s="19">
        <f t="shared" si="20"/>
        <v>0</v>
      </c>
      <c r="I74" s="19">
        <f aca="true" t="shared" si="22" ref="I74:AC74">SUM(I69/I65)*100</f>
        <v>6.098047030689518</v>
      </c>
      <c r="J74" s="19">
        <f t="shared" si="22"/>
        <v>23.80191693290735</v>
      </c>
      <c r="K74" s="19">
        <f t="shared" si="22"/>
        <v>11.149825783972126</v>
      </c>
      <c r="L74" s="19">
        <f t="shared" si="22"/>
        <v>0</v>
      </c>
      <c r="M74" s="19">
        <f t="shared" si="22"/>
        <v>0</v>
      </c>
      <c r="N74" s="19">
        <f t="shared" si="22"/>
        <v>7.869997313994091</v>
      </c>
      <c r="O74" s="19">
        <f t="shared" si="22"/>
        <v>0</v>
      </c>
      <c r="P74" s="19">
        <f t="shared" si="22"/>
        <v>0</v>
      </c>
      <c r="Q74" s="19">
        <f t="shared" si="22"/>
        <v>0</v>
      </c>
      <c r="R74" s="19">
        <f t="shared" si="22"/>
        <v>0</v>
      </c>
      <c r="S74" s="19">
        <f t="shared" si="22"/>
        <v>0.18811136192626035</v>
      </c>
      <c r="T74" s="19">
        <f t="shared" si="22"/>
        <v>0</v>
      </c>
      <c r="U74" s="19">
        <f t="shared" si="22"/>
        <v>0</v>
      </c>
      <c r="V74" s="19">
        <f t="shared" si="22"/>
        <v>0.5632869449966865</v>
      </c>
      <c r="W74" s="19">
        <f t="shared" si="22"/>
        <v>0</v>
      </c>
      <c r="X74" s="19">
        <f t="shared" si="22"/>
        <v>1.8916155419222904</v>
      </c>
      <c r="Y74" s="19">
        <f t="shared" si="22"/>
        <v>26.675427069645202</v>
      </c>
      <c r="Z74" s="19">
        <f t="shared" si="22"/>
        <v>2.817430503380917</v>
      </c>
      <c r="AA74" s="19">
        <f t="shared" si="22"/>
        <v>4.979496192149971</v>
      </c>
      <c r="AB74" s="19">
        <f t="shared" si="22"/>
        <v>1.6490765171503958</v>
      </c>
      <c r="AC74" s="19">
        <f t="shared" si="22"/>
        <v>0.20304568527918782</v>
      </c>
      <c r="AD74" s="19">
        <f>SUM(AD69/AD65)*100</f>
        <v>19.839668429950375</v>
      </c>
    </row>
    <row r="75" spans="2:30" s="3" customFormat="1" ht="12">
      <c r="B75" s="55" t="s">
        <v>121</v>
      </c>
      <c r="C75" s="56"/>
      <c r="D75" s="57"/>
      <c r="E75" s="16" t="s">
        <v>122</v>
      </c>
      <c r="F75" s="19">
        <f>SUM(F67/F63)*100</f>
        <v>111.82172584553787</v>
      </c>
      <c r="G75" s="19">
        <f>SUM(G67/G63)*100</f>
        <v>0</v>
      </c>
      <c r="H75" s="19">
        <f>SUM(H67/H63)*100</f>
        <v>0</v>
      </c>
      <c r="I75" s="19">
        <f aca="true" t="shared" si="23" ref="I75:AC75">SUM(I67/I63)*100</f>
        <v>11.322505800464038</v>
      </c>
      <c r="J75" s="19">
        <f t="shared" si="23"/>
        <v>26.47058823529412</v>
      </c>
      <c r="K75" s="19">
        <f t="shared" si="23"/>
        <v>15.036593479707253</v>
      </c>
      <c r="L75" s="19">
        <f t="shared" si="23"/>
        <v>0</v>
      </c>
      <c r="M75" s="19">
        <f t="shared" si="23"/>
        <v>0</v>
      </c>
      <c r="N75" s="19">
        <f t="shared" si="23"/>
        <v>7.374443738080101</v>
      </c>
      <c r="O75" s="19">
        <f t="shared" si="23"/>
        <v>0</v>
      </c>
      <c r="P75" s="19">
        <f t="shared" si="23"/>
        <v>0</v>
      </c>
      <c r="Q75" s="19">
        <f t="shared" si="23"/>
        <v>0</v>
      </c>
      <c r="R75" s="19">
        <f t="shared" si="23"/>
        <v>0</v>
      </c>
      <c r="S75" s="19">
        <f t="shared" si="23"/>
        <v>0.04091653027823241</v>
      </c>
      <c r="T75" s="19">
        <f t="shared" si="23"/>
        <v>1.7565872020075282</v>
      </c>
      <c r="U75" s="19">
        <f t="shared" si="23"/>
        <v>0</v>
      </c>
      <c r="V75" s="19">
        <f t="shared" si="23"/>
        <v>1.1005135730007336</v>
      </c>
      <c r="W75" s="19">
        <f t="shared" si="23"/>
        <v>0</v>
      </c>
      <c r="X75" s="19">
        <f t="shared" si="23"/>
        <v>0.7449856733524355</v>
      </c>
      <c r="Y75" s="19">
        <f t="shared" si="23"/>
        <v>40.955176093916755</v>
      </c>
      <c r="Z75" s="19">
        <f t="shared" si="23"/>
        <v>2.5576519916142555</v>
      </c>
      <c r="AA75" s="19">
        <f t="shared" si="23"/>
        <v>4.490057729313662</v>
      </c>
      <c r="AB75" s="19">
        <f t="shared" si="23"/>
        <v>2.2222222222222223</v>
      </c>
      <c r="AC75" s="19">
        <f t="shared" si="23"/>
        <v>0.11890606420927466</v>
      </c>
      <c r="AD75" s="19">
        <f>SUM(AD67/AD63)*100</f>
        <v>30.7666631897361</v>
      </c>
    </row>
    <row r="76" spans="2:30" s="3" customFormat="1" ht="12">
      <c r="B76" s="55" t="s">
        <v>123</v>
      </c>
      <c r="C76" s="56"/>
      <c r="D76" s="57"/>
      <c r="E76" s="16" t="s">
        <v>124</v>
      </c>
      <c r="F76" s="16">
        <f>SUM(F24+F38+F52+F66)</f>
        <v>62788</v>
      </c>
      <c r="G76" s="16">
        <f>SUM(G24+G38+G52+G66)</f>
        <v>5116</v>
      </c>
      <c r="H76" s="16">
        <f>SUM(H24+H38+H52+H66)</f>
        <v>6498</v>
      </c>
      <c r="I76" s="16">
        <f aca="true" t="shared" si="24" ref="I76:AD76">SUM(I24+I38+I52+I66)</f>
        <v>10509</v>
      </c>
      <c r="J76" s="16">
        <f t="shared" si="24"/>
        <v>2911</v>
      </c>
      <c r="K76" s="16">
        <f t="shared" si="24"/>
        <v>6772</v>
      </c>
      <c r="L76" s="16">
        <f t="shared" si="24"/>
        <v>3326</v>
      </c>
      <c r="M76" s="16">
        <f t="shared" si="24"/>
        <v>2164</v>
      </c>
      <c r="N76" s="16">
        <f t="shared" si="24"/>
        <v>15041</v>
      </c>
      <c r="O76" s="16">
        <f t="shared" si="24"/>
        <v>2101</v>
      </c>
      <c r="P76" s="16">
        <f t="shared" si="24"/>
        <v>4897</v>
      </c>
      <c r="Q76" s="16">
        <f t="shared" si="24"/>
        <v>7515</v>
      </c>
      <c r="R76" s="16">
        <f t="shared" si="24"/>
        <v>2456</v>
      </c>
      <c r="S76" s="16">
        <f t="shared" si="24"/>
        <v>9435</v>
      </c>
      <c r="T76" s="16">
        <f t="shared" si="24"/>
        <v>3459</v>
      </c>
      <c r="U76" s="16">
        <f t="shared" si="24"/>
        <v>3027</v>
      </c>
      <c r="V76" s="16">
        <f t="shared" si="24"/>
        <v>11832</v>
      </c>
      <c r="W76" s="16">
        <f t="shared" si="24"/>
        <v>2310</v>
      </c>
      <c r="X76" s="16">
        <f t="shared" si="24"/>
        <v>7247</v>
      </c>
      <c r="Y76" s="16">
        <f t="shared" si="24"/>
        <v>33291</v>
      </c>
      <c r="Z76" s="16">
        <f t="shared" si="24"/>
        <v>9752</v>
      </c>
      <c r="AA76" s="16">
        <f t="shared" si="24"/>
        <v>4976</v>
      </c>
      <c r="AB76" s="16">
        <f t="shared" si="24"/>
        <v>3933</v>
      </c>
      <c r="AC76" s="16">
        <f t="shared" si="24"/>
        <v>4080</v>
      </c>
      <c r="AD76" s="16">
        <f t="shared" si="24"/>
        <v>225436</v>
      </c>
    </row>
    <row r="77" spans="2:30" s="3" customFormat="1" ht="12">
      <c r="B77" s="55" t="s">
        <v>125</v>
      </c>
      <c r="C77" s="56"/>
      <c r="D77" s="57"/>
      <c r="E77" s="16" t="s">
        <v>198</v>
      </c>
      <c r="F77" s="23">
        <v>1195</v>
      </c>
      <c r="G77" s="23">
        <v>146</v>
      </c>
      <c r="H77" s="23">
        <v>635</v>
      </c>
      <c r="I77" s="23">
        <v>302</v>
      </c>
      <c r="J77" s="23">
        <v>0</v>
      </c>
      <c r="K77" s="23">
        <v>461</v>
      </c>
      <c r="L77" s="23">
        <v>364</v>
      </c>
      <c r="M77" s="23">
        <v>278</v>
      </c>
      <c r="N77" s="23">
        <v>1297</v>
      </c>
      <c r="O77" s="23">
        <v>0</v>
      </c>
      <c r="P77" s="23">
        <v>614</v>
      </c>
      <c r="Q77" s="23">
        <v>605</v>
      </c>
      <c r="R77" s="23">
        <v>276</v>
      </c>
      <c r="S77" s="23">
        <v>1370</v>
      </c>
      <c r="T77" s="23">
        <v>357</v>
      </c>
      <c r="U77" s="23">
        <v>326</v>
      </c>
      <c r="V77" s="23">
        <v>0</v>
      </c>
      <c r="W77" s="23">
        <v>266</v>
      </c>
      <c r="X77" s="23">
        <v>613</v>
      </c>
      <c r="Y77" s="23">
        <v>46</v>
      </c>
      <c r="Z77" s="23">
        <v>22</v>
      </c>
      <c r="AA77" s="23">
        <v>0</v>
      </c>
      <c r="AB77" s="23">
        <v>68</v>
      </c>
      <c r="AC77" s="23">
        <v>352</v>
      </c>
      <c r="AD77" s="16">
        <f>SUM(F77:AC77)</f>
        <v>9593</v>
      </c>
    </row>
    <row r="78" spans="2:30" s="3" customFormat="1" ht="12">
      <c r="B78" s="55" t="s">
        <v>126</v>
      </c>
      <c r="C78" s="56"/>
      <c r="D78" s="57"/>
      <c r="E78" s="16" t="s">
        <v>199</v>
      </c>
      <c r="F78" s="18">
        <v>4925</v>
      </c>
      <c r="G78" s="18">
        <v>986</v>
      </c>
      <c r="H78" s="18">
        <v>4051</v>
      </c>
      <c r="I78" s="18">
        <v>2928</v>
      </c>
      <c r="J78" s="18">
        <v>0</v>
      </c>
      <c r="K78" s="18">
        <v>3815</v>
      </c>
      <c r="L78" s="18">
        <v>2709</v>
      </c>
      <c r="M78" s="18">
        <v>1674</v>
      </c>
      <c r="N78" s="18">
        <v>9321</v>
      </c>
      <c r="O78" s="18">
        <v>146</v>
      </c>
      <c r="P78" s="18">
        <v>3877</v>
      </c>
      <c r="Q78" s="18">
        <v>3824</v>
      </c>
      <c r="R78" s="18">
        <v>1921</v>
      </c>
      <c r="S78" s="18">
        <v>6507</v>
      </c>
      <c r="T78" s="18">
        <v>2344</v>
      </c>
      <c r="U78" s="18">
        <v>1926</v>
      </c>
      <c r="V78" s="18">
        <v>0</v>
      </c>
      <c r="W78" s="18">
        <v>1743</v>
      </c>
      <c r="X78" s="18">
        <v>3142</v>
      </c>
      <c r="Y78" s="18">
        <v>1</v>
      </c>
      <c r="Z78" s="18">
        <v>0</v>
      </c>
      <c r="AA78" s="18">
        <v>2</v>
      </c>
      <c r="AB78" s="18">
        <v>1426</v>
      </c>
      <c r="AC78" s="18">
        <v>2206</v>
      </c>
      <c r="AD78" s="16">
        <f>SUM(F78:AC78)</f>
        <v>59474</v>
      </c>
    </row>
    <row r="79" spans="2:30" s="3" customFormat="1" ht="12">
      <c r="B79" s="55" t="s">
        <v>127</v>
      </c>
      <c r="C79" s="56"/>
      <c r="D79" s="57"/>
      <c r="E79" s="16" t="s">
        <v>200</v>
      </c>
      <c r="F79" s="23">
        <v>1917</v>
      </c>
      <c r="G79" s="23">
        <v>288</v>
      </c>
      <c r="H79" s="23">
        <v>299</v>
      </c>
      <c r="I79" s="23">
        <v>945</v>
      </c>
      <c r="J79" s="23">
        <v>0</v>
      </c>
      <c r="K79" s="23">
        <v>587</v>
      </c>
      <c r="L79" s="23">
        <v>186</v>
      </c>
      <c r="M79" s="23">
        <v>102</v>
      </c>
      <c r="N79" s="23">
        <v>1546</v>
      </c>
      <c r="O79" s="23">
        <v>114</v>
      </c>
      <c r="P79" s="23">
        <v>366</v>
      </c>
      <c r="Q79" s="23">
        <v>357</v>
      </c>
      <c r="R79" s="23">
        <v>249</v>
      </c>
      <c r="S79" s="23">
        <v>1271</v>
      </c>
      <c r="T79" s="23">
        <v>380</v>
      </c>
      <c r="U79" s="23">
        <v>121</v>
      </c>
      <c r="V79" s="23">
        <v>0</v>
      </c>
      <c r="W79" s="23">
        <v>288</v>
      </c>
      <c r="X79" s="23">
        <v>195</v>
      </c>
      <c r="Y79" s="23">
        <v>0</v>
      </c>
      <c r="Z79" s="23">
        <v>0</v>
      </c>
      <c r="AA79" s="23">
        <v>0</v>
      </c>
      <c r="AB79" s="23">
        <v>0</v>
      </c>
      <c r="AC79" s="23">
        <v>85</v>
      </c>
      <c r="AD79" s="16">
        <f>SUM(F79:AC79)</f>
        <v>9296</v>
      </c>
    </row>
    <row r="80" spans="2:30" s="3" customFormat="1" ht="12">
      <c r="B80" s="55" t="s">
        <v>128</v>
      </c>
      <c r="C80" s="56"/>
      <c r="D80" s="57"/>
      <c r="E80" s="16" t="s">
        <v>201</v>
      </c>
      <c r="F80" s="23">
        <v>2377</v>
      </c>
      <c r="G80" s="23">
        <v>0</v>
      </c>
      <c r="H80" s="23">
        <v>0</v>
      </c>
      <c r="I80" s="23">
        <v>57</v>
      </c>
      <c r="J80" s="23">
        <v>3</v>
      </c>
      <c r="K80" s="23">
        <v>273</v>
      </c>
      <c r="L80" s="23">
        <v>0</v>
      </c>
      <c r="M80" s="23">
        <v>0</v>
      </c>
      <c r="N80" s="23">
        <v>426</v>
      </c>
      <c r="O80" s="23">
        <v>0</v>
      </c>
      <c r="P80" s="23">
        <v>0</v>
      </c>
      <c r="Q80" s="23">
        <v>0</v>
      </c>
      <c r="R80" s="23">
        <v>0</v>
      </c>
      <c r="S80" s="23">
        <v>6</v>
      </c>
      <c r="T80" s="23">
        <v>4</v>
      </c>
      <c r="U80" s="23">
        <v>0</v>
      </c>
      <c r="V80" s="23">
        <v>0</v>
      </c>
      <c r="W80" s="23">
        <v>0</v>
      </c>
      <c r="X80" s="23">
        <v>27</v>
      </c>
      <c r="Y80" s="23">
        <v>0</v>
      </c>
      <c r="Z80" s="23">
        <v>0</v>
      </c>
      <c r="AA80" s="23">
        <v>0</v>
      </c>
      <c r="AB80" s="23">
        <v>0</v>
      </c>
      <c r="AC80" s="23">
        <v>3</v>
      </c>
      <c r="AD80" s="16">
        <f>SUM(F80:AC80)</f>
        <v>3176</v>
      </c>
    </row>
    <row r="81" spans="2:30" s="3" customFormat="1" ht="12">
      <c r="B81" s="55" t="s">
        <v>129</v>
      </c>
      <c r="C81" s="56"/>
      <c r="D81" s="57"/>
      <c r="E81" s="16" t="s">
        <v>130</v>
      </c>
      <c r="F81" s="24">
        <f aca="true" t="shared" si="25" ref="F81:AD81">SUM((F77+F78+F79+F80)/F76)*100</f>
        <v>16.585971841753203</v>
      </c>
      <c r="G81" s="24">
        <f t="shared" si="25"/>
        <v>27.756059421422986</v>
      </c>
      <c r="H81" s="24">
        <f t="shared" si="25"/>
        <v>76.71591258848876</v>
      </c>
      <c r="I81" s="24">
        <f t="shared" si="25"/>
        <v>40.27024455228852</v>
      </c>
      <c r="J81" s="24">
        <f t="shared" si="25"/>
        <v>0.10305736860185502</v>
      </c>
      <c r="K81" s="24">
        <f t="shared" si="25"/>
        <v>75.84170112226816</v>
      </c>
      <c r="L81" s="24">
        <f t="shared" si="25"/>
        <v>97.98556825015034</v>
      </c>
      <c r="M81" s="24">
        <f t="shared" si="25"/>
        <v>94.91682070240296</v>
      </c>
      <c r="N81" s="24">
        <f t="shared" si="25"/>
        <v>83.70454092148128</v>
      </c>
      <c r="O81" s="24">
        <f t="shared" si="25"/>
        <v>12.375059495478343</v>
      </c>
      <c r="P81" s="24">
        <f t="shared" si="25"/>
        <v>99.1831733714519</v>
      </c>
      <c r="Q81" s="24">
        <f t="shared" si="25"/>
        <v>63.685961410512306</v>
      </c>
      <c r="R81" s="24">
        <f t="shared" si="25"/>
        <v>99.5928338762215</v>
      </c>
      <c r="S81" s="24">
        <f t="shared" si="25"/>
        <v>97.02172760996291</v>
      </c>
      <c r="T81" s="24">
        <f t="shared" si="25"/>
        <v>89.18762648164208</v>
      </c>
      <c r="U81" s="24">
        <f t="shared" si="25"/>
        <v>78.39444995044599</v>
      </c>
      <c r="V81" s="24">
        <f t="shared" si="25"/>
        <v>0</v>
      </c>
      <c r="W81" s="24">
        <f t="shared" si="25"/>
        <v>99.43722943722943</v>
      </c>
      <c r="X81" s="24">
        <f t="shared" si="25"/>
        <v>54.877880502276795</v>
      </c>
      <c r="Y81" s="24">
        <f t="shared" si="25"/>
        <v>0.1411792977080893</v>
      </c>
      <c r="Z81" s="24">
        <f t="shared" si="25"/>
        <v>0.2255947497949139</v>
      </c>
      <c r="AA81" s="24">
        <f t="shared" si="25"/>
        <v>0.04019292604501608</v>
      </c>
      <c r="AB81" s="24">
        <f t="shared" si="25"/>
        <v>37.986270022883296</v>
      </c>
      <c r="AC81" s="24">
        <f t="shared" si="25"/>
        <v>64.8529411764706</v>
      </c>
      <c r="AD81" s="24">
        <f t="shared" si="25"/>
        <v>36.169467165847514</v>
      </c>
    </row>
    <row r="82" spans="2:4" s="3" customFormat="1" ht="12">
      <c r="B82" s="2"/>
      <c r="C82" s="10"/>
      <c r="D82" s="10"/>
    </row>
    <row r="83" spans="2:4" s="3" customFormat="1" ht="12">
      <c r="B83" s="2" t="s">
        <v>131</v>
      </c>
      <c r="C83" s="10"/>
      <c r="D83" s="10"/>
    </row>
    <row r="84" spans="2:4" s="3" customFormat="1" ht="12">
      <c r="B84" s="1" t="s">
        <v>132</v>
      </c>
      <c r="C84" s="12"/>
      <c r="D84" s="12"/>
    </row>
    <row r="85" spans="2:4" s="3" customFormat="1" ht="12">
      <c r="B85" s="13" t="s">
        <v>133</v>
      </c>
      <c r="C85" s="10"/>
      <c r="D85" s="10"/>
    </row>
    <row r="86" spans="2:4" s="3" customFormat="1" ht="12">
      <c r="B86" s="13" t="s">
        <v>134</v>
      </c>
      <c r="C86" s="10"/>
      <c r="D86" s="10"/>
    </row>
    <row r="87" spans="2:4" s="3" customFormat="1" ht="12">
      <c r="B87" s="13" t="s">
        <v>135</v>
      </c>
      <c r="C87" s="10"/>
      <c r="D87" s="10"/>
    </row>
    <row r="88" spans="2:4" s="3" customFormat="1" ht="12">
      <c r="B88" s="13" t="s">
        <v>136</v>
      </c>
      <c r="C88" s="10"/>
      <c r="D88" s="10"/>
    </row>
    <row r="89" s="3" customFormat="1" ht="12"/>
    <row r="90" s="3" customFormat="1" ht="12"/>
    <row r="91" s="3" customFormat="1" ht="12"/>
    <row r="92" s="3" customFormat="1" ht="12"/>
    <row r="93" s="3" customFormat="1" ht="12"/>
    <row r="94" s="3" customFormat="1" ht="12"/>
    <row r="95" s="3" customFormat="1" ht="12"/>
    <row r="96" s="3" customFormat="1" ht="12"/>
    <row r="97" s="3" customFormat="1" ht="12"/>
    <row r="98" s="3" customFormat="1" ht="12"/>
    <row r="99" s="3" customFormat="1" ht="12"/>
    <row r="100" s="3" customFormat="1" ht="12"/>
    <row r="101" s="3" customFormat="1" ht="12"/>
    <row r="102" s="3" customFormat="1" ht="12"/>
    <row r="103" s="3" customFormat="1" ht="12"/>
    <row r="104" s="3" customFormat="1" ht="12"/>
    <row r="105" s="3" customFormat="1" ht="12"/>
    <row r="106" s="3" customFormat="1" ht="12"/>
    <row r="107" s="3" customFormat="1" ht="12"/>
    <row r="108" s="3" customFormat="1" ht="12"/>
    <row r="109" s="3" customFormat="1" ht="12"/>
    <row r="110" s="3" customFormat="1" ht="12"/>
    <row r="111" s="3" customFormat="1" ht="12"/>
    <row r="112" s="3" customFormat="1" ht="12"/>
    <row r="113" s="3" customFormat="1" ht="12"/>
    <row r="114" s="3" customFormat="1" ht="12"/>
    <row r="115" s="3" customFormat="1" ht="12"/>
    <row r="116" s="3" customFormat="1" ht="12"/>
    <row r="117" s="3" customFormat="1" ht="12"/>
    <row r="118" s="3" customFormat="1" ht="12"/>
    <row r="119" s="3" customFormat="1" ht="12"/>
    <row r="120" s="3" customFormat="1" ht="12"/>
    <row r="121" s="3" customFormat="1" ht="12"/>
    <row r="122" s="3" customFormat="1" ht="12"/>
    <row r="123" s="3" customFormat="1" ht="12"/>
    <row r="124" s="3" customFormat="1" ht="12"/>
    <row r="125" s="3" customFormat="1" ht="12"/>
    <row r="126" s="3" customFormat="1" ht="12"/>
    <row r="127" s="3" customFormat="1" ht="12"/>
  </sheetData>
  <mergeCells count="65">
    <mergeCell ref="B76:D76"/>
    <mergeCell ref="B81:D81"/>
    <mergeCell ref="B77:D77"/>
    <mergeCell ref="B78:D78"/>
    <mergeCell ref="B79:D79"/>
    <mergeCell ref="B80:D80"/>
    <mergeCell ref="B75:D75"/>
    <mergeCell ref="B69:D69"/>
    <mergeCell ref="B70:D70"/>
    <mergeCell ref="B71:D71"/>
    <mergeCell ref="B72:D72"/>
    <mergeCell ref="B67:D67"/>
    <mergeCell ref="B68:D68"/>
    <mergeCell ref="B73:D73"/>
    <mergeCell ref="B74:D74"/>
    <mergeCell ref="B63:D63"/>
    <mergeCell ref="B64:D64"/>
    <mergeCell ref="B65:D65"/>
    <mergeCell ref="B66:D66"/>
    <mergeCell ref="B59:D59"/>
    <mergeCell ref="B60:D60"/>
    <mergeCell ref="B61:D61"/>
    <mergeCell ref="B62:D62"/>
    <mergeCell ref="B55:D55"/>
    <mergeCell ref="B56:D56"/>
    <mergeCell ref="B57:D57"/>
    <mergeCell ref="B58:D58"/>
    <mergeCell ref="B51:D51"/>
    <mergeCell ref="B52:D52"/>
    <mergeCell ref="B53:D53"/>
    <mergeCell ref="B54:D54"/>
    <mergeCell ref="B47:D47"/>
    <mergeCell ref="B48:D48"/>
    <mergeCell ref="B49:D49"/>
    <mergeCell ref="B50:D50"/>
    <mergeCell ref="B43:D43"/>
    <mergeCell ref="B44:D44"/>
    <mergeCell ref="B45:D45"/>
    <mergeCell ref="B46:D46"/>
    <mergeCell ref="B39:D39"/>
    <mergeCell ref="B40:D40"/>
    <mergeCell ref="B41:D41"/>
    <mergeCell ref="B42:D42"/>
    <mergeCell ref="B35:D35"/>
    <mergeCell ref="B36:D36"/>
    <mergeCell ref="B37:D37"/>
    <mergeCell ref="B38:D38"/>
    <mergeCell ref="B30:D30"/>
    <mergeCell ref="B31:D31"/>
    <mergeCell ref="B33:D33"/>
    <mergeCell ref="B34:D34"/>
    <mergeCell ref="B21:D21"/>
    <mergeCell ref="B22:D22"/>
    <mergeCell ref="B23:D23"/>
    <mergeCell ref="B32:D32"/>
    <mergeCell ref="B24:D24"/>
    <mergeCell ref="B25:D25"/>
    <mergeCell ref="B26:D26"/>
    <mergeCell ref="B27:D27"/>
    <mergeCell ref="B28:D28"/>
    <mergeCell ref="B29:D29"/>
    <mergeCell ref="B18:D18"/>
    <mergeCell ref="B6:C6"/>
    <mergeCell ref="B17:D17"/>
    <mergeCell ref="B20:D20"/>
  </mergeCells>
  <printOptions/>
  <pageMargins left="0.7874015748031497" right="0.7874015748031497" top="0.45" bottom="0.984251968503937" header="0" footer="0"/>
  <pageSetup horizontalDpi="300" verticalDpi="300" orientation="landscape" paperSize="124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Maldonado del Cid</dc:creator>
  <cp:keywords/>
  <dc:description/>
  <cp:lastModifiedBy>Fredy Son</cp:lastModifiedBy>
  <cp:lastPrinted>2007-10-26T23:10:54Z</cp:lastPrinted>
  <dcterms:created xsi:type="dcterms:W3CDTF">2007-03-18T23:04:32Z</dcterms:created>
  <dcterms:modified xsi:type="dcterms:W3CDTF">2007-10-26T23:11:08Z</dcterms:modified>
  <cp:category/>
  <cp:version/>
  <cp:contentType/>
  <cp:contentStatus/>
</cp:coreProperties>
</file>