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1_05" sheetId="1" r:id="rId1"/>
  </sheets>
  <definedNames>
    <definedName name="_xlnm.Print_Area" localSheetId="0">'11_05'!$A$1:$N$104</definedName>
    <definedName name="_xlnm.Print_Titles" localSheetId="0">'11_05'!$17:$18</definedName>
  </definedNames>
  <calcPr fullCalcOnLoad="1"/>
</workbook>
</file>

<file path=xl/sharedStrings.xml><?xml version="1.0" encoding="utf-8"?>
<sst xmlns="http://schemas.openxmlformats.org/spreadsheetml/2006/main" count="212" uniqueCount="212">
  <si>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</si>
  <si>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</si>
  <si>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</si>
  <si>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</si>
  <si>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</si>
  <si>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</si>
  <si>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</si>
  <si>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</si>
  <si>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</si>
  <si>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Indicador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</si>
  <si>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</si>
  <si>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</si>
  <si>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</si>
  <si>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</si>
  <si>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</si>
  <si>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</si>
  <si>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</si>
  <si>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</si>
  <si>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</si>
  <si>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</si>
  <si>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</si>
  <si>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</si>
  <si>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</si>
  <si>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</si>
  <si>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</si>
  <si>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</si>
  <si>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</si>
  <si>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</si>
  <si>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</si>
  <si>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</si>
  <si>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</si>
  <si>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</si>
  <si>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</si>
  <si>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</si>
  <si>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</si>
  <si>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</si>
  <si>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</si>
  <si>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</si>
  <si>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</si>
  <si>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</si>
  <si>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</si>
  <si>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</si>
  <si>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</si>
  <si>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</si>
  <si>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</si>
  <si>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</si>
  <si>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</si>
  <si>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</si>
  <si>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</si>
  <si>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</si>
  <si>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</si>
  <si>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</si>
  <si>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</si>
  <si>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</si>
  <si>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</si>
  <si>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</si>
  <si>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</si>
  <si>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</si>
  <si>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</si>
  <si>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</si>
  <si>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</si>
  <si>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</si>
  <si>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</si>
  <si>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</si>
  <si>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</si>
  <si>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</si>
  <si>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</si>
  <si>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</si>
  <si>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</si>
  <si>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</si>
  <si>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</si>
  <si>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</si>
  <si>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</si>
  <si>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</si>
  <si>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</si>
  <si>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</si>
  <si>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</si>
  <si>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</si>
  <si>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</si>
  <si>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</si>
  <si>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</si>
  <si>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</si>
  <si>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</si>
  <si>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</si>
  <si>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</si>
  <si>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</si>
  <si>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</si>
  <si>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</si>
  <si>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</si>
  <si>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</si>
  <si>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Tasa de retención intra anual: (total inscritos final / tota inscritos inicial * 100</t>
  </si>
  <si>
    <t>Tasa de deserción: [(inscripción inicial - inscripción final) / inscripción inicial] * 100</t>
  </si>
  <si>
    <t>Total de Inscripciones inicial - final,  por nivel de Escolaridad, por sexo, por grupo étnico</t>
  </si>
  <si>
    <t xml:space="preserve">Tasa de retención intra anual </t>
  </si>
  <si>
    <t>Tasa de deserción</t>
  </si>
  <si>
    <t xml:space="preserve">Fecha de Datos </t>
  </si>
  <si>
    <t>Número de personas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</si>
  <si>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</si>
  <si>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</si>
  <si>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</si>
  <si>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</si>
  <si>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T3A14PP</t>
  </si>
  <si>
    <t>T3A14PPH</t>
  </si>
  <si>
    <t>T3A14PPM</t>
  </si>
  <si>
    <t>T3A14PPUR</t>
  </si>
  <si>
    <t>T3A14PPRU</t>
  </si>
  <si>
    <t>T3A14PPF</t>
  </si>
  <si>
    <t>T3A14PPFH</t>
  </si>
  <si>
    <t>T3A14PPFM</t>
  </si>
  <si>
    <t>T3A14PPFUR</t>
  </si>
  <si>
    <t>T3A14PPFRU</t>
  </si>
  <si>
    <t>T6A15PR</t>
  </si>
  <si>
    <t>T6A15PRH</t>
  </si>
  <si>
    <t>T6A15PRM</t>
  </si>
  <si>
    <t>T6A15PRUR</t>
  </si>
  <si>
    <t>T6A15PRRU</t>
  </si>
  <si>
    <t>T6A15PRF</t>
  </si>
  <si>
    <t>T6A15PRFH</t>
  </si>
  <si>
    <t>T6A15PRFM</t>
  </si>
  <si>
    <t>T6A15PRFUR</t>
  </si>
  <si>
    <t>T6A15PRFRU</t>
  </si>
  <si>
    <t>T12A21BA</t>
  </si>
  <si>
    <t>T12A21BAH</t>
  </si>
  <si>
    <t>T12A21BAM</t>
  </si>
  <si>
    <t>T12A21BAUR</t>
  </si>
  <si>
    <t>T12A21BARU</t>
  </si>
  <si>
    <t>T12A21BAF</t>
  </si>
  <si>
    <t>T12A21BAFH</t>
  </si>
  <si>
    <t>T12A21BAFM</t>
  </si>
  <si>
    <t>T12A21BAFU</t>
  </si>
  <si>
    <t>T12A21BAFR</t>
  </si>
  <si>
    <t>T15A21DV</t>
  </si>
  <si>
    <t>T15A21DVH</t>
  </si>
  <si>
    <t>T15A21DVM</t>
  </si>
  <si>
    <t>T15A21DVUR</t>
  </si>
  <si>
    <t>T15A21DVRU</t>
  </si>
  <si>
    <t>T15A21DVF</t>
  </si>
  <si>
    <t>T15A21DVFH</t>
  </si>
  <si>
    <t>T15A21DVFM</t>
  </si>
  <si>
    <t>T15A21DVFU</t>
  </si>
  <si>
    <t>T15A21DVFR</t>
  </si>
  <si>
    <t>RETPP</t>
  </si>
  <si>
    <t>RETPPH</t>
  </si>
  <si>
    <t>RETPPM</t>
  </si>
  <si>
    <t>RETPPUR</t>
  </si>
  <si>
    <t>RETPPRU</t>
  </si>
  <si>
    <t>DESPP</t>
  </si>
  <si>
    <t>DESPPH</t>
  </si>
  <si>
    <t>DESPPM</t>
  </si>
  <si>
    <t>DESPPUR</t>
  </si>
  <si>
    <t>DESPPRU</t>
  </si>
  <si>
    <t>RETPR</t>
  </si>
  <si>
    <t>RETPRH</t>
  </si>
  <si>
    <t>RETPRM</t>
  </si>
  <si>
    <t>RETPRUR</t>
  </si>
  <si>
    <t>RETPRRU</t>
  </si>
  <si>
    <t>DESPR</t>
  </si>
  <si>
    <t>DESPRH</t>
  </si>
  <si>
    <t>DESPRM</t>
  </si>
  <si>
    <t>DESPRUR</t>
  </si>
  <si>
    <t>DESPRRU</t>
  </si>
  <si>
    <t>RETBA</t>
  </si>
  <si>
    <t>RETBAH</t>
  </si>
  <si>
    <t>RETBAM</t>
  </si>
  <si>
    <t>RETBAUR</t>
  </si>
  <si>
    <t>RETBARU</t>
  </si>
  <si>
    <t>DESBA</t>
  </si>
  <si>
    <t>DESBAH</t>
  </si>
  <si>
    <t>DESBAM</t>
  </si>
  <si>
    <t>DESBAUR</t>
  </si>
  <si>
    <t>DESBARU</t>
  </si>
  <si>
    <t>RETDV</t>
  </si>
  <si>
    <t>RETDVH</t>
  </si>
  <si>
    <t>RETDVM</t>
  </si>
  <si>
    <t>RETDVUR</t>
  </si>
  <si>
    <t>RETDVRU</t>
  </si>
  <si>
    <t>DESDV</t>
  </si>
  <si>
    <t>DESDVH</t>
  </si>
  <si>
    <t>DESDVM</t>
  </si>
  <si>
    <t>DESDVUR</t>
  </si>
  <si>
    <t>DESDVRU</t>
  </si>
  <si>
    <t>Código de campo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</si>
  <si>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</si>
  <si>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</si>
  <si>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</si>
  <si>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</si>
  <si>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</si>
  <si>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</si>
  <si>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</si>
  <si>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</si>
  <si>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</si>
  <si>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</si>
  <si>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</si>
  <si>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</si>
  <si>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</si>
  <si>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</si>
  <si>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</si>
  <si>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</si>
  <si>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</si>
  <si>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</si>
  <si>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</si>
  <si>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</si>
  <si>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</si>
  <si>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</si>
  <si>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</si>
  <si>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</si>
  <si>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</si>
  <si>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</si>
  <si>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</si>
  <si>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</si>
  <si>
    <t>11- 05</t>
  </si>
  <si>
    <t>Municipios del Departamento de Escuintla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</si>
</sst>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3" fontId="0" fillId="3" borderId="3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2" fontId="0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4</xdr:row>
      <xdr:rowOff>9525</xdr:rowOff>
    </xdr:from>
    <xdr:to>
      <xdr:col>14</xdr:col>
      <xdr:colOff>114300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44200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zoomScale="85" zoomScaleNormal="85" workbookViewId="0" topLeftCell="F52">
      <selection activeCell="W120" sqref="U120:W126"/>
    </sheetView>
  </sheetViews>
  <sheetFormatPr defaultColWidth="11.421875" defaultRowHeight="12.75"/>
  <cols>
    <col min="1" max="1" width="3.57421875" style="0" customWidth="1"/>
    <col min="3" max="3" width="16.421875" style="0" customWidth="1"/>
    <col min="4" max="4" width="30.28125" style="0" customWidth="1"/>
    <col min="5" max="5" width="16.140625" style="0" customWidth="1"/>
    <col min="6" max="6" width="12.57421875" style="0" bestFit="1" customWidth="1"/>
    <col min="9" max="9" width="13.421875" style="0" customWidth="1"/>
    <col min="14" max="14" width="13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4" t="s">
        <v>4</v>
      </c>
      <c r="B6" s="35"/>
      <c r="D6" s="36" t="s">
        <v>210</v>
      </c>
      <c r="E6" s="37"/>
    </row>
    <row r="7" s="6" customFormat="1" ht="12"/>
    <row r="8" spans="2:12" s="6" customFormat="1" ht="12.75" customHeight="1">
      <c r="B8" s="41" t="s">
        <v>7</v>
      </c>
      <c r="C8" s="42"/>
      <c r="D8" s="43" t="s">
        <v>92</v>
      </c>
      <c r="E8" s="43"/>
      <c r="F8" s="43"/>
      <c r="G8" s="43"/>
      <c r="H8" s="43"/>
      <c r="I8" s="43"/>
      <c r="J8" s="43"/>
      <c r="K8" s="44"/>
      <c r="L8" s="8"/>
    </row>
    <row r="9" spans="2:12" s="7" customFormat="1" ht="12.75" customHeight="1">
      <c r="B9" s="45" t="s">
        <v>9</v>
      </c>
      <c r="C9" s="19"/>
      <c r="D9" s="46" t="s">
        <v>93</v>
      </c>
      <c r="E9" s="46"/>
      <c r="F9" s="46"/>
      <c r="G9" s="46"/>
      <c r="H9" s="46"/>
      <c r="I9" s="46"/>
      <c r="J9" s="46"/>
      <c r="K9" s="47"/>
      <c r="L9" s="9"/>
    </row>
    <row r="10" spans="2:12" s="7" customFormat="1" ht="12.75" customHeight="1">
      <c r="B10" s="45"/>
      <c r="C10" s="19"/>
      <c r="D10" s="46" t="s">
        <v>94</v>
      </c>
      <c r="E10" s="46"/>
      <c r="F10" s="46"/>
      <c r="G10" s="46"/>
      <c r="H10" s="46"/>
      <c r="I10" s="46"/>
      <c r="J10" s="46"/>
      <c r="K10" s="47"/>
      <c r="L10" s="9"/>
    </row>
    <row r="11" spans="2:12" s="6" customFormat="1" ht="12">
      <c r="B11" s="48" t="s">
        <v>5</v>
      </c>
      <c r="C11" s="49"/>
      <c r="D11" s="50" t="s">
        <v>211</v>
      </c>
      <c r="E11" s="50"/>
      <c r="F11" s="50"/>
      <c r="G11" s="50"/>
      <c r="H11" s="50"/>
      <c r="I11" s="50"/>
      <c r="J11" s="50"/>
      <c r="K11" s="51"/>
      <c r="L11" s="10"/>
    </row>
    <row r="12" spans="2:12" s="6" customFormat="1" ht="12.75" customHeight="1">
      <c r="B12" s="48" t="s">
        <v>95</v>
      </c>
      <c r="C12" s="49"/>
      <c r="D12" s="52">
        <v>2005</v>
      </c>
      <c r="E12" s="52"/>
      <c r="F12" s="52"/>
      <c r="G12" s="52"/>
      <c r="H12" s="52"/>
      <c r="I12" s="52"/>
      <c r="J12" s="52"/>
      <c r="K12" s="53"/>
      <c r="L12" s="10"/>
    </row>
    <row r="13" spans="2:18" s="6" customFormat="1" ht="12">
      <c r="B13" s="48" t="s">
        <v>6</v>
      </c>
      <c r="C13" s="49"/>
      <c r="D13" s="50" t="s">
        <v>96</v>
      </c>
      <c r="E13" s="50"/>
      <c r="F13" s="50"/>
      <c r="G13" s="50"/>
      <c r="H13" s="50"/>
      <c r="I13" s="50"/>
      <c r="J13" s="50"/>
      <c r="K13" s="51"/>
      <c r="O13" s="11"/>
      <c r="P13" s="11"/>
      <c r="Q13" s="11"/>
      <c r="R13" s="11"/>
    </row>
    <row r="14" spans="2:12" s="12" customFormat="1" ht="12">
      <c r="B14" s="48" t="s">
        <v>97</v>
      </c>
      <c r="C14" s="49"/>
      <c r="D14" s="54" t="s">
        <v>98</v>
      </c>
      <c r="E14" s="54"/>
      <c r="F14" s="54"/>
      <c r="G14" s="54"/>
      <c r="H14" s="54"/>
      <c r="I14" s="54"/>
      <c r="J14" s="54"/>
      <c r="K14" s="55"/>
      <c r="L14" s="54"/>
    </row>
    <row r="15" spans="2:12" s="12" customFormat="1" ht="12">
      <c r="B15" s="56" t="s">
        <v>99</v>
      </c>
      <c r="C15" s="57"/>
      <c r="D15" s="58" t="s">
        <v>100</v>
      </c>
      <c r="E15" s="58"/>
      <c r="F15" s="58"/>
      <c r="G15" s="58"/>
      <c r="H15" s="58"/>
      <c r="I15" s="58"/>
      <c r="J15" s="58"/>
      <c r="K15" s="59"/>
      <c r="L15" s="54"/>
    </row>
    <row r="17" spans="2:19" ht="24.75" customHeight="1">
      <c r="B17" s="14"/>
      <c r="C17" s="14"/>
      <c r="D17" s="14"/>
      <c r="E17" s="13"/>
      <c r="F17" s="22" t="s">
        <v>182</v>
      </c>
      <c r="G17" s="22" t="s">
        <v>183</v>
      </c>
      <c r="H17" s="22" t="s">
        <v>184</v>
      </c>
      <c r="I17" s="22" t="s">
        <v>185</v>
      </c>
      <c r="J17" s="22" t="s">
        <v>186</v>
      </c>
      <c r="K17" s="22" t="s">
        <v>187</v>
      </c>
      <c r="L17" s="22" t="s">
        <v>188</v>
      </c>
      <c r="M17" s="22" t="s">
        <v>189</v>
      </c>
      <c r="N17" s="22" t="s">
        <v>190</v>
      </c>
      <c r="O17" s="22" t="s">
        <v>191</v>
      </c>
      <c r="P17" s="22" t="s">
        <v>192</v>
      </c>
      <c r="Q17" s="22" t="s">
        <v>193</v>
      </c>
      <c r="R17" s="22" t="s">
        <v>194</v>
      </c>
      <c r="S17" s="22" t="s">
        <v>195</v>
      </c>
    </row>
    <row r="18" spans="2:19" ht="12.75">
      <c r="B18" s="38" t="s">
        <v>8</v>
      </c>
      <c r="C18" s="39"/>
      <c r="D18" s="40"/>
      <c r="E18" s="24" t="s">
        <v>181</v>
      </c>
      <c r="F18" s="23" t="s">
        <v>196</v>
      </c>
      <c r="G18" s="23" t="s">
        <v>197</v>
      </c>
      <c r="H18" s="23" t="s">
        <v>198</v>
      </c>
      <c r="I18" s="23" t="s">
        <v>199</v>
      </c>
      <c r="J18" s="23" t="s">
        <v>200</v>
      </c>
      <c r="K18" s="23" t="s">
        <v>201</v>
      </c>
      <c r="L18" s="23" t="s">
        <v>202</v>
      </c>
      <c r="M18" s="23" t="s">
        <v>203</v>
      </c>
      <c r="N18" s="23" t="s">
        <v>204</v>
      </c>
      <c r="O18" s="23" t="s">
        <v>205</v>
      </c>
      <c r="P18" s="23" t="s">
        <v>206</v>
      </c>
      <c r="Q18" s="23" t="s">
        <v>207</v>
      </c>
      <c r="R18" s="23" t="s">
        <v>208</v>
      </c>
      <c r="S18" s="23" t="s">
        <v>209</v>
      </c>
    </row>
    <row r="19" spans="2:14" ht="12.75">
      <c r="B19" s="3"/>
      <c r="C19" s="4"/>
      <c r="D19" s="4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2:19" s="6" customFormat="1" ht="12.75" customHeight="1">
      <c r="B20" s="31" t="s">
        <v>10</v>
      </c>
      <c r="C20" s="32"/>
      <c r="D20" s="33"/>
      <c r="E20" s="25" t="s">
        <v>101</v>
      </c>
      <c r="F20" s="61">
        <v>4931</v>
      </c>
      <c r="G20" s="61">
        <v>3157</v>
      </c>
      <c r="H20" s="61">
        <v>638</v>
      </c>
      <c r="I20" s="61">
        <v>749</v>
      </c>
      <c r="J20" s="61">
        <v>1194</v>
      </c>
      <c r="K20" s="61">
        <v>1556</v>
      </c>
      <c r="L20" s="61">
        <v>1259</v>
      </c>
      <c r="M20" s="62">
        <v>445</v>
      </c>
      <c r="N20" s="61">
        <v>1180</v>
      </c>
      <c r="O20" s="61">
        <v>406</v>
      </c>
      <c r="P20" s="61">
        <v>1269</v>
      </c>
      <c r="Q20" s="61">
        <v>519</v>
      </c>
      <c r="R20" s="61">
        <v>2175</v>
      </c>
      <c r="S20" s="60">
        <f aca="true" t="shared" si="0" ref="S20:S59">SUM(F20:R20)</f>
        <v>19478</v>
      </c>
    </row>
    <row r="21" spans="2:19" s="6" customFormat="1" ht="12.75" customHeight="1">
      <c r="B21" s="31" t="s">
        <v>11</v>
      </c>
      <c r="C21" s="32"/>
      <c r="D21" s="33"/>
      <c r="E21" s="25" t="s">
        <v>102</v>
      </c>
      <c r="F21" s="61">
        <v>2548</v>
      </c>
      <c r="G21" s="61">
        <v>1591</v>
      </c>
      <c r="H21" s="61">
        <v>294</v>
      </c>
      <c r="I21" s="61">
        <v>378</v>
      </c>
      <c r="J21" s="61">
        <v>583</v>
      </c>
      <c r="K21" s="61">
        <v>819</v>
      </c>
      <c r="L21" s="61">
        <v>643</v>
      </c>
      <c r="M21" s="61">
        <v>252</v>
      </c>
      <c r="N21" s="61">
        <v>586</v>
      </c>
      <c r="O21" s="61">
        <v>205</v>
      </c>
      <c r="P21" s="61">
        <v>658</v>
      </c>
      <c r="Q21" s="61">
        <v>262</v>
      </c>
      <c r="R21" s="61">
        <v>1124</v>
      </c>
      <c r="S21" s="60">
        <f t="shared" si="0"/>
        <v>9943</v>
      </c>
    </row>
    <row r="22" spans="2:19" s="6" customFormat="1" ht="12.75" customHeight="1">
      <c r="B22" s="31" t="s">
        <v>12</v>
      </c>
      <c r="C22" s="32"/>
      <c r="D22" s="33"/>
      <c r="E22" s="25" t="s">
        <v>103</v>
      </c>
      <c r="F22" s="61">
        <v>2383</v>
      </c>
      <c r="G22" s="61">
        <v>1566</v>
      </c>
      <c r="H22" s="61">
        <v>344</v>
      </c>
      <c r="I22" s="61">
        <v>371</v>
      </c>
      <c r="J22" s="61">
        <v>611</v>
      </c>
      <c r="K22" s="61">
        <v>737</v>
      </c>
      <c r="L22" s="61">
        <v>616</v>
      </c>
      <c r="M22" s="61">
        <v>193</v>
      </c>
      <c r="N22" s="61">
        <v>594</v>
      </c>
      <c r="O22" s="61">
        <v>201</v>
      </c>
      <c r="P22" s="61">
        <v>611</v>
      </c>
      <c r="Q22" s="61">
        <v>257</v>
      </c>
      <c r="R22" s="61">
        <v>1051</v>
      </c>
      <c r="S22" s="60">
        <f t="shared" si="0"/>
        <v>9535</v>
      </c>
    </row>
    <row r="23" spans="2:19" s="6" customFormat="1" ht="12.75" customHeight="1">
      <c r="B23" s="31" t="s">
        <v>13</v>
      </c>
      <c r="C23" s="32"/>
      <c r="D23" s="33"/>
      <c r="E23" s="25" t="s">
        <v>104</v>
      </c>
      <c r="F23" s="61">
        <v>3291</v>
      </c>
      <c r="G23" s="61">
        <v>1308</v>
      </c>
      <c r="H23" s="61">
        <v>244</v>
      </c>
      <c r="I23" s="61">
        <v>145</v>
      </c>
      <c r="J23" s="61">
        <v>143</v>
      </c>
      <c r="K23" s="61">
        <v>576</v>
      </c>
      <c r="L23" s="61">
        <v>175</v>
      </c>
      <c r="M23" s="61">
        <v>52</v>
      </c>
      <c r="N23" s="61">
        <v>473</v>
      </c>
      <c r="O23" s="61">
        <v>133</v>
      </c>
      <c r="P23" s="61">
        <v>672</v>
      </c>
      <c r="Q23" s="61">
        <v>193</v>
      </c>
      <c r="R23" s="61">
        <v>416</v>
      </c>
      <c r="S23" s="60">
        <f t="shared" si="0"/>
        <v>7821</v>
      </c>
    </row>
    <row r="24" spans="2:19" s="6" customFormat="1" ht="12.75" customHeight="1">
      <c r="B24" s="31" t="s">
        <v>14</v>
      </c>
      <c r="C24" s="32"/>
      <c r="D24" s="33"/>
      <c r="E24" s="25" t="s">
        <v>105</v>
      </c>
      <c r="F24" s="61">
        <v>1640</v>
      </c>
      <c r="G24" s="61">
        <v>1849</v>
      </c>
      <c r="H24" s="61">
        <v>394</v>
      </c>
      <c r="I24" s="61">
        <v>604</v>
      </c>
      <c r="J24" s="61">
        <v>1051</v>
      </c>
      <c r="K24" s="61">
        <v>980</v>
      </c>
      <c r="L24" s="61">
        <v>1084</v>
      </c>
      <c r="M24" s="61">
        <v>393</v>
      </c>
      <c r="N24" s="61">
        <v>707</v>
      </c>
      <c r="O24" s="61">
        <v>273</v>
      </c>
      <c r="P24" s="61">
        <v>597</v>
      </c>
      <c r="Q24" s="61">
        <v>326</v>
      </c>
      <c r="R24" s="61">
        <v>1759</v>
      </c>
      <c r="S24" s="60">
        <f t="shared" si="0"/>
        <v>11657</v>
      </c>
    </row>
    <row r="25" spans="2:19" s="6" customFormat="1" ht="12.75" customHeight="1">
      <c r="B25" s="26" t="s">
        <v>30</v>
      </c>
      <c r="C25" s="27"/>
      <c r="D25" s="27"/>
      <c r="E25" s="28" t="s">
        <v>106</v>
      </c>
      <c r="F25" s="63">
        <v>4723</v>
      </c>
      <c r="G25" s="64">
        <v>3028</v>
      </c>
      <c r="H25" s="64">
        <v>587</v>
      </c>
      <c r="I25" s="64">
        <v>689</v>
      </c>
      <c r="J25" s="64">
        <v>1137</v>
      </c>
      <c r="K25" s="64">
        <v>1455</v>
      </c>
      <c r="L25" s="64">
        <v>1092</v>
      </c>
      <c r="M25" s="64">
        <v>423</v>
      </c>
      <c r="N25" s="64">
        <v>1047</v>
      </c>
      <c r="O25" s="64">
        <v>326</v>
      </c>
      <c r="P25" s="64">
        <v>1233</v>
      </c>
      <c r="Q25" s="64">
        <v>651</v>
      </c>
      <c r="R25" s="64">
        <v>1984</v>
      </c>
      <c r="S25" s="60">
        <f t="shared" si="0"/>
        <v>18375</v>
      </c>
    </row>
    <row r="26" spans="2:19" s="6" customFormat="1" ht="12.75" customHeight="1">
      <c r="B26" s="26" t="s">
        <v>31</v>
      </c>
      <c r="C26" s="29"/>
      <c r="D26" s="29"/>
      <c r="E26" s="28" t="s">
        <v>107</v>
      </c>
      <c r="F26" s="63">
        <v>2435</v>
      </c>
      <c r="G26" s="64">
        <v>1538</v>
      </c>
      <c r="H26" s="64">
        <v>269</v>
      </c>
      <c r="I26" s="64">
        <v>347</v>
      </c>
      <c r="J26" s="64">
        <v>543</v>
      </c>
      <c r="K26" s="64">
        <v>764</v>
      </c>
      <c r="L26" s="64">
        <v>561</v>
      </c>
      <c r="M26" s="64">
        <v>238</v>
      </c>
      <c r="N26" s="64">
        <v>518</v>
      </c>
      <c r="O26" s="64">
        <v>164</v>
      </c>
      <c r="P26" s="64">
        <v>636</v>
      </c>
      <c r="Q26" s="64">
        <v>326</v>
      </c>
      <c r="R26" s="64">
        <v>1019</v>
      </c>
      <c r="S26" s="60">
        <f t="shared" si="0"/>
        <v>9358</v>
      </c>
    </row>
    <row r="27" spans="2:19" s="6" customFormat="1" ht="12.75" customHeight="1">
      <c r="B27" s="26" t="s">
        <v>32</v>
      </c>
      <c r="C27" s="29"/>
      <c r="D27" s="29"/>
      <c r="E27" s="28" t="s">
        <v>108</v>
      </c>
      <c r="F27" s="63">
        <v>2288</v>
      </c>
      <c r="G27" s="64">
        <v>1490</v>
      </c>
      <c r="H27" s="64">
        <v>318</v>
      </c>
      <c r="I27" s="64">
        <v>342</v>
      </c>
      <c r="J27" s="64">
        <v>594</v>
      </c>
      <c r="K27" s="64">
        <v>691</v>
      </c>
      <c r="L27" s="64">
        <v>531</v>
      </c>
      <c r="M27" s="64">
        <v>185</v>
      </c>
      <c r="N27" s="64">
        <v>529</v>
      </c>
      <c r="O27" s="64">
        <v>162</v>
      </c>
      <c r="P27" s="64">
        <v>597</v>
      </c>
      <c r="Q27" s="64">
        <v>325</v>
      </c>
      <c r="R27" s="64">
        <v>965</v>
      </c>
      <c r="S27" s="60">
        <f t="shared" si="0"/>
        <v>9017</v>
      </c>
    </row>
    <row r="28" spans="2:19" s="6" customFormat="1" ht="12.75" customHeight="1">
      <c r="B28" s="26" t="s">
        <v>33</v>
      </c>
      <c r="C28" s="29"/>
      <c r="D28" s="29"/>
      <c r="E28" s="28" t="s">
        <v>109</v>
      </c>
      <c r="F28" s="63">
        <v>3147</v>
      </c>
      <c r="G28" s="64">
        <v>1271</v>
      </c>
      <c r="H28" s="64">
        <v>217</v>
      </c>
      <c r="I28" s="64">
        <v>128</v>
      </c>
      <c r="J28" s="64">
        <v>169</v>
      </c>
      <c r="K28" s="64">
        <v>543</v>
      </c>
      <c r="L28" s="64">
        <v>161</v>
      </c>
      <c r="M28" s="64">
        <v>54</v>
      </c>
      <c r="N28" s="64">
        <v>421</v>
      </c>
      <c r="O28" s="64">
        <v>102</v>
      </c>
      <c r="P28" s="64">
        <v>634</v>
      </c>
      <c r="Q28" s="64">
        <v>190</v>
      </c>
      <c r="R28" s="64">
        <v>387</v>
      </c>
      <c r="S28" s="60">
        <f t="shared" si="0"/>
        <v>7424</v>
      </c>
    </row>
    <row r="29" spans="2:19" s="6" customFormat="1" ht="12.75" customHeight="1">
      <c r="B29" s="26" t="s">
        <v>34</v>
      </c>
      <c r="C29" s="29"/>
      <c r="D29" s="29"/>
      <c r="E29" s="28" t="s">
        <v>110</v>
      </c>
      <c r="F29" s="63">
        <v>1576</v>
      </c>
      <c r="G29" s="64">
        <v>1757</v>
      </c>
      <c r="H29" s="64">
        <v>370</v>
      </c>
      <c r="I29" s="64">
        <v>561</v>
      </c>
      <c r="J29" s="64">
        <v>968</v>
      </c>
      <c r="K29" s="64">
        <v>912</v>
      </c>
      <c r="L29" s="64">
        <v>931</v>
      </c>
      <c r="M29" s="64">
        <v>369</v>
      </c>
      <c r="N29" s="64">
        <v>626</v>
      </c>
      <c r="O29" s="64">
        <v>224</v>
      </c>
      <c r="P29" s="64">
        <v>599</v>
      </c>
      <c r="Q29" s="64">
        <v>461</v>
      </c>
      <c r="R29" s="64">
        <v>1597</v>
      </c>
      <c r="S29" s="60">
        <f t="shared" si="0"/>
        <v>10951</v>
      </c>
    </row>
    <row r="30" spans="2:19" s="6" customFormat="1" ht="12.75">
      <c r="B30" s="31" t="s">
        <v>15</v>
      </c>
      <c r="C30" s="32"/>
      <c r="D30" s="33"/>
      <c r="E30" s="25" t="s">
        <v>111</v>
      </c>
      <c r="F30" s="61">
        <v>21860</v>
      </c>
      <c r="G30" s="62">
        <v>16767</v>
      </c>
      <c r="H30" s="62">
        <v>3134</v>
      </c>
      <c r="I30" s="62">
        <v>5213</v>
      </c>
      <c r="J30" s="61">
        <v>6703</v>
      </c>
      <c r="K30" s="61">
        <v>8725</v>
      </c>
      <c r="L30" s="61">
        <v>9227</v>
      </c>
      <c r="M30" s="62">
        <v>2830</v>
      </c>
      <c r="N30" s="61">
        <v>8760</v>
      </c>
      <c r="O30" s="61">
        <v>2615</v>
      </c>
      <c r="P30" s="61">
        <v>7709</v>
      </c>
      <c r="Q30" s="61">
        <v>2503</v>
      </c>
      <c r="R30" s="61">
        <v>13224</v>
      </c>
      <c r="S30" s="60">
        <f t="shared" si="0"/>
        <v>109270</v>
      </c>
    </row>
    <row r="31" spans="2:19" s="6" customFormat="1" ht="12.75">
      <c r="B31" s="31" t="s">
        <v>16</v>
      </c>
      <c r="C31" s="32"/>
      <c r="D31" s="33"/>
      <c r="E31" s="25" t="s">
        <v>112</v>
      </c>
      <c r="F31" s="61">
        <v>11318</v>
      </c>
      <c r="G31" s="61">
        <v>8797</v>
      </c>
      <c r="H31" s="61">
        <v>1591</v>
      </c>
      <c r="I31" s="61">
        <v>2751</v>
      </c>
      <c r="J31" s="61">
        <v>3586</v>
      </c>
      <c r="K31" s="61">
        <v>4623</v>
      </c>
      <c r="L31" s="61">
        <v>4837</v>
      </c>
      <c r="M31" s="61">
        <v>1537</v>
      </c>
      <c r="N31" s="61">
        <v>4665</v>
      </c>
      <c r="O31" s="61">
        <v>1379</v>
      </c>
      <c r="P31" s="61">
        <v>4061</v>
      </c>
      <c r="Q31" s="61">
        <v>1291</v>
      </c>
      <c r="R31" s="61">
        <v>6864</v>
      </c>
      <c r="S31" s="60">
        <f t="shared" si="0"/>
        <v>57300</v>
      </c>
    </row>
    <row r="32" spans="2:19" s="6" customFormat="1" ht="12.75">
      <c r="B32" s="31" t="s">
        <v>17</v>
      </c>
      <c r="C32" s="32"/>
      <c r="D32" s="33"/>
      <c r="E32" s="25" t="s">
        <v>113</v>
      </c>
      <c r="F32" s="61">
        <v>10542</v>
      </c>
      <c r="G32" s="61">
        <v>7970</v>
      </c>
      <c r="H32" s="61">
        <v>1543</v>
      </c>
      <c r="I32" s="61">
        <v>2462</v>
      </c>
      <c r="J32" s="61">
        <v>3117</v>
      </c>
      <c r="K32" s="61">
        <v>4102</v>
      </c>
      <c r="L32" s="61">
        <v>4390</v>
      </c>
      <c r="M32" s="61">
        <v>1293</v>
      </c>
      <c r="N32" s="61">
        <v>4095</v>
      </c>
      <c r="O32" s="61">
        <v>1236</v>
      </c>
      <c r="P32" s="61">
        <v>3648</v>
      </c>
      <c r="Q32" s="61">
        <v>1212</v>
      </c>
      <c r="R32" s="61">
        <v>6360</v>
      </c>
      <c r="S32" s="60">
        <f t="shared" si="0"/>
        <v>51970</v>
      </c>
    </row>
    <row r="33" spans="2:19" s="6" customFormat="1" ht="12.75">
      <c r="B33" s="31" t="s">
        <v>18</v>
      </c>
      <c r="C33" s="32"/>
      <c r="D33" s="33"/>
      <c r="E33" s="28" t="s">
        <v>114</v>
      </c>
      <c r="F33" s="61">
        <v>11059</v>
      </c>
      <c r="G33" s="61">
        <v>5181</v>
      </c>
      <c r="H33" s="61">
        <v>943</v>
      </c>
      <c r="I33" s="61">
        <v>1456</v>
      </c>
      <c r="J33" s="61">
        <v>594</v>
      </c>
      <c r="K33" s="61">
        <v>2287</v>
      </c>
      <c r="L33" s="61">
        <v>1032</v>
      </c>
      <c r="M33" s="61">
        <v>410</v>
      </c>
      <c r="N33" s="61">
        <v>2425</v>
      </c>
      <c r="O33" s="61">
        <v>655</v>
      </c>
      <c r="P33" s="61">
        <v>3734</v>
      </c>
      <c r="Q33" s="61">
        <v>887</v>
      </c>
      <c r="R33" s="61">
        <v>2452</v>
      </c>
      <c r="S33" s="60">
        <f t="shared" si="0"/>
        <v>33115</v>
      </c>
    </row>
    <row r="34" spans="2:19" s="6" customFormat="1" ht="12.75">
      <c r="B34" s="31" t="s">
        <v>19</v>
      </c>
      <c r="C34" s="32"/>
      <c r="D34" s="33"/>
      <c r="E34" s="28" t="s">
        <v>115</v>
      </c>
      <c r="F34" s="61">
        <v>10801</v>
      </c>
      <c r="G34" s="61">
        <v>11586</v>
      </c>
      <c r="H34" s="61">
        <v>2191</v>
      </c>
      <c r="I34" s="61">
        <v>3757</v>
      </c>
      <c r="J34" s="61">
        <v>6109</v>
      </c>
      <c r="K34" s="61">
        <v>6438</v>
      </c>
      <c r="L34" s="61">
        <v>8195</v>
      </c>
      <c r="M34" s="61">
        <v>2420</v>
      </c>
      <c r="N34" s="61">
        <v>6335</v>
      </c>
      <c r="O34" s="61">
        <v>1960</v>
      </c>
      <c r="P34" s="61">
        <v>3975</v>
      </c>
      <c r="Q34" s="61">
        <v>1616</v>
      </c>
      <c r="R34" s="61">
        <v>10772</v>
      </c>
      <c r="S34" s="60">
        <f t="shared" si="0"/>
        <v>76155</v>
      </c>
    </row>
    <row r="35" spans="2:19" s="6" customFormat="1" ht="12.75" customHeight="1">
      <c r="B35" s="26" t="s">
        <v>35</v>
      </c>
      <c r="C35" s="29"/>
      <c r="D35" s="29"/>
      <c r="E35" s="28" t="s">
        <v>116</v>
      </c>
      <c r="F35" s="63">
        <v>20612</v>
      </c>
      <c r="G35" s="64">
        <v>15785</v>
      </c>
      <c r="H35" s="64">
        <v>2937</v>
      </c>
      <c r="I35" s="64">
        <v>4952</v>
      </c>
      <c r="J35" s="64">
        <v>6209</v>
      </c>
      <c r="K35" s="64">
        <v>7970</v>
      </c>
      <c r="L35" s="64">
        <v>8419</v>
      </c>
      <c r="M35" s="64">
        <v>2686</v>
      </c>
      <c r="N35" s="64">
        <v>8111</v>
      </c>
      <c r="O35" s="64">
        <v>2378</v>
      </c>
      <c r="P35" s="64">
        <v>7041</v>
      </c>
      <c r="Q35" s="64">
        <v>2435</v>
      </c>
      <c r="R35" s="64">
        <v>11871</v>
      </c>
      <c r="S35" s="60">
        <f t="shared" si="0"/>
        <v>101406</v>
      </c>
    </row>
    <row r="36" spans="2:19" s="6" customFormat="1" ht="12.75" customHeight="1">
      <c r="B36" s="26" t="s">
        <v>36</v>
      </c>
      <c r="C36" s="29"/>
      <c r="D36" s="29"/>
      <c r="E36" s="28" t="s">
        <v>117</v>
      </c>
      <c r="F36" s="63">
        <v>10645</v>
      </c>
      <c r="G36" s="64">
        <v>8341</v>
      </c>
      <c r="H36" s="64">
        <v>1511</v>
      </c>
      <c r="I36" s="64">
        <v>2593</v>
      </c>
      <c r="J36" s="64">
        <v>3337</v>
      </c>
      <c r="K36" s="64">
        <v>4205</v>
      </c>
      <c r="L36" s="64">
        <v>4404</v>
      </c>
      <c r="M36" s="64">
        <v>1464</v>
      </c>
      <c r="N36" s="64">
        <v>4262</v>
      </c>
      <c r="O36" s="64">
        <v>1254</v>
      </c>
      <c r="P36" s="64">
        <v>3733</v>
      </c>
      <c r="Q36" s="64">
        <v>1255</v>
      </c>
      <c r="R36" s="64">
        <v>6130</v>
      </c>
      <c r="S36" s="60">
        <f t="shared" si="0"/>
        <v>53134</v>
      </c>
    </row>
    <row r="37" spans="2:19" s="6" customFormat="1" ht="12.75" customHeight="1">
      <c r="B37" s="26" t="s">
        <v>37</v>
      </c>
      <c r="C37" s="29"/>
      <c r="D37" s="29"/>
      <c r="E37" s="28" t="s">
        <v>118</v>
      </c>
      <c r="F37" s="63">
        <v>5421</v>
      </c>
      <c r="G37" s="64">
        <v>2473</v>
      </c>
      <c r="H37" s="64">
        <v>470</v>
      </c>
      <c r="I37" s="64">
        <v>754</v>
      </c>
      <c r="J37" s="64">
        <v>308</v>
      </c>
      <c r="K37" s="64">
        <v>1047</v>
      </c>
      <c r="L37" s="64">
        <v>484</v>
      </c>
      <c r="M37" s="64">
        <v>209</v>
      </c>
      <c r="N37" s="64">
        <v>1115</v>
      </c>
      <c r="O37" s="64">
        <v>315</v>
      </c>
      <c r="P37" s="64">
        <v>1776</v>
      </c>
      <c r="Q37" s="64">
        <v>446</v>
      </c>
      <c r="R37" s="64">
        <v>1169</v>
      </c>
      <c r="S37" s="60">
        <f t="shared" si="0"/>
        <v>15987</v>
      </c>
    </row>
    <row r="38" spans="2:19" s="6" customFormat="1" ht="12.75" customHeight="1">
      <c r="B38" s="26" t="s">
        <v>38</v>
      </c>
      <c r="C38" s="29"/>
      <c r="D38" s="29"/>
      <c r="E38" s="28" t="s">
        <v>119</v>
      </c>
      <c r="F38" s="63">
        <v>10516</v>
      </c>
      <c r="G38" s="64">
        <v>4912</v>
      </c>
      <c r="H38" s="64">
        <v>914</v>
      </c>
      <c r="I38" s="64">
        <v>1407</v>
      </c>
      <c r="J38" s="64">
        <v>555</v>
      </c>
      <c r="K38" s="64">
        <v>2161</v>
      </c>
      <c r="L38" s="64">
        <v>944</v>
      </c>
      <c r="M38" s="64">
        <v>381</v>
      </c>
      <c r="N38" s="64">
        <v>2307</v>
      </c>
      <c r="O38" s="64">
        <v>576</v>
      </c>
      <c r="P38" s="64">
        <v>3421</v>
      </c>
      <c r="Q38" s="64">
        <v>888</v>
      </c>
      <c r="R38" s="64">
        <v>2264</v>
      </c>
      <c r="S38" s="60">
        <f t="shared" si="0"/>
        <v>31246</v>
      </c>
    </row>
    <row r="39" spans="2:19" s="6" customFormat="1" ht="12.75" customHeight="1">
      <c r="B39" s="26" t="s">
        <v>39</v>
      </c>
      <c r="C39" s="29"/>
      <c r="D39" s="29"/>
      <c r="E39" s="28" t="s">
        <v>120</v>
      </c>
      <c r="F39" s="63">
        <v>10096</v>
      </c>
      <c r="G39" s="64">
        <v>10873</v>
      </c>
      <c r="H39" s="64">
        <v>2023</v>
      </c>
      <c r="I39" s="64">
        <v>3545</v>
      </c>
      <c r="J39" s="64">
        <v>5654</v>
      </c>
      <c r="K39" s="64">
        <v>5809</v>
      </c>
      <c r="L39" s="64">
        <v>7475</v>
      </c>
      <c r="M39" s="64">
        <v>2305</v>
      </c>
      <c r="N39" s="64">
        <v>5804</v>
      </c>
      <c r="O39" s="64">
        <v>1802</v>
      </c>
      <c r="P39" s="64">
        <v>3620</v>
      </c>
      <c r="Q39" s="64">
        <v>1547</v>
      </c>
      <c r="R39" s="64">
        <v>9607</v>
      </c>
      <c r="S39" s="60">
        <f t="shared" si="0"/>
        <v>70160</v>
      </c>
    </row>
    <row r="40" spans="2:19" s="6" customFormat="1" ht="12.75">
      <c r="B40" s="31" t="s">
        <v>20</v>
      </c>
      <c r="C40" s="32"/>
      <c r="D40" s="33"/>
      <c r="E40" s="25" t="s">
        <v>121</v>
      </c>
      <c r="F40" s="61">
        <v>6663</v>
      </c>
      <c r="G40" s="61">
        <v>5485</v>
      </c>
      <c r="H40" s="61">
        <v>1038</v>
      </c>
      <c r="I40" s="61">
        <v>1383</v>
      </c>
      <c r="J40" s="61">
        <v>1169</v>
      </c>
      <c r="K40" s="61">
        <v>1680</v>
      </c>
      <c r="L40" s="61">
        <v>1266</v>
      </c>
      <c r="M40" s="61">
        <v>404</v>
      </c>
      <c r="N40" s="61">
        <v>1865</v>
      </c>
      <c r="O40" s="61">
        <v>517</v>
      </c>
      <c r="P40" s="61">
        <v>1600</v>
      </c>
      <c r="Q40" s="61">
        <v>510</v>
      </c>
      <c r="R40" s="61">
        <v>2432</v>
      </c>
      <c r="S40" s="60">
        <f t="shared" si="0"/>
        <v>26012</v>
      </c>
    </row>
    <row r="41" spans="2:19" s="6" customFormat="1" ht="12.75">
      <c r="B41" s="31" t="s">
        <v>21</v>
      </c>
      <c r="C41" s="32"/>
      <c r="D41" s="33"/>
      <c r="E41" s="25" t="s">
        <v>122</v>
      </c>
      <c r="F41" s="61">
        <v>3531</v>
      </c>
      <c r="G41" s="61">
        <v>3151</v>
      </c>
      <c r="H41" s="61">
        <v>595</v>
      </c>
      <c r="I41" s="61">
        <v>789</v>
      </c>
      <c r="J41" s="61">
        <v>603</v>
      </c>
      <c r="K41" s="61">
        <v>908</v>
      </c>
      <c r="L41" s="61">
        <v>663</v>
      </c>
      <c r="M41" s="61">
        <v>223</v>
      </c>
      <c r="N41" s="61">
        <v>925</v>
      </c>
      <c r="O41" s="61">
        <v>288</v>
      </c>
      <c r="P41" s="61">
        <v>844</v>
      </c>
      <c r="Q41" s="61">
        <v>262</v>
      </c>
      <c r="R41" s="61">
        <v>1231</v>
      </c>
      <c r="S41" s="60">
        <f t="shared" si="0"/>
        <v>14013</v>
      </c>
    </row>
    <row r="42" spans="2:19" s="6" customFormat="1" ht="12.75">
      <c r="B42" s="31" t="s">
        <v>22</v>
      </c>
      <c r="C42" s="32"/>
      <c r="D42" s="33"/>
      <c r="E42" s="25" t="s">
        <v>123</v>
      </c>
      <c r="F42" s="61">
        <v>3132</v>
      </c>
      <c r="G42" s="61">
        <v>2334</v>
      </c>
      <c r="H42" s="61">
        <v>443</v>
      </c>
      <c r="I42" s="61">
        <v>594</v>
      </c>
      <c r="J42" s="61">
        <v>566</v>
      </c>
      <c r="K42" s="61">
        <v>772</v>
      </c>
      <c r="L42" s="61">
        <v>603</v>
      </c>
      <c r="M42" s="61">
        <v>181</v>
      </c>
      <c r="N42" s="61">
        <v>940</v>
      </c>
      <c r="O42" s="61">
        <v>229</v>
      </c>
      <c r="P42" s="61">
        <v>756</v>
      </c>
      <c r="Q42" s="61">
        <v>248</v>
      </c>
      <c r="R42" s="61">
        <v>1201</v>
      </c>
      <c r="S42" s="60">
        <f t="shared" si="0"/>
        <v>11999</v>
      </c>
    </row>
    <row r="43" spans="2:19" s="6" customFormat="1" ht="12.75">
      <c r="B43" s="31" t="s">
        <v>23</v>
      </c>
      <c r="C43" s="32"/>
      <c r="D43" s="33"/>
      <c r="E43" s="28" t="s">
        <v>124</v>
      </c>
      <c r="F43" s="61">
        <v>6018</v>
      </c>
      <c r="G43" s="61">
        <v>4325</v>
      </c>
      <c r="H43" s="61">
        <v>371</v>
      </c>
      <c r="I43" s="61">
        <v>501</v>
      </c>
      <c r="J43" s="61">
        <v>368</v>
      </c>
      <c r="K43" s="61">
        <v>1310</v>
      </c>
      <c r="L43" s="61">
        <v>705</v>
      </c>
      <c r="M43" s="61">
        <v>163</v>
      </c>
      <c r="N43" s="61">
        <v>1653</v>
      </c>
      <c r="O43" s="61">
        <v>281</v>
      </c>
      <c r="P43" s="61">
        <v>1365</v>
      </c>
      <c r="Q43" s="61">
        <v>397</v>
      </c>
      <c r="R43" s="61">
        <v>1507</v>
      </c>
      <c r="S43" s="60">
        <f t="shared" si="0"/>
        <v>18964</v>
      </c>
    </row>
    <row r="44" spans="2:19" s="6" customFormat="1" ht="12.75">
      <c r="B44" s="31" t="s">
        <v>24</v>
      </c>
      <c r="C44" s="32"/>
      <c r="D44" s="33"/>
      <c r="E44" s="28" t="s">
        <v>125</v>
      </c>
      <c r="F44" s="61">
        <v>645</v>
      </c>
      <c r="G44" s="61">
        <v>1160</v>
      </c>
      <c r="H44" s="61">
        <v>667</v>
      </c>
      <c r="I44" s="61">
        <v>882</v>
      </c>
      <c r="J44" s="61">
        <v>801</v>
      </c>
      <c r="K44" s="61">
        <v>370</v>
      </c>
      <c r="L44" s="61">
        <v>561</v>
      </c>
      <c r="M44" s="61">
        <v>241</v>
      </c>
      <c r="N44" s="61">
        <v>212</v>
      </c>
      <c r="O44" s="61">
        <v>236</v>
      </c>
      <c r="P44" s="61">
        <v>235</v>
      </c>
      <c r="Q44" s="61">
        <v>113</v>
      </c>
      <c r="R44" s="61">
        <v>925</v>
      </c>
      <c r="S44" s="60">
        <f t="shared" si="0"/>
        <v>7048</v>
      </c>
    </row>
    <row r="45" spans="2:19" s="6" customFormat="1" ht="12.75" customHeight="1">
      <c r="B45" s="26" t="s">
        <v>40</v>
      </c>
      <c r="C45" s="29"/>
      <c r="D45" s="29"/>
      <c r="E45" s="28" t="s">
        <v>126</v>
      </c>
      <c r="F45" s="63">
        <v>7326</v>
      </c>
      <c r="G45" s="64">
        <v>5754</v>
      </c>
      <c r="H45" s="64">
        <v>1005</v>
      </c>
      <c r="I45" s="64">
        <v>1547</v>
      </c>
      <c r="J45" s="64">
        <v>1139</v>
      </c>
      <c r="K45" s="64">
        <v>1656</v>
      </c>
      <c r="L45" s="64">
        <v>1242</v>
      </c>
      <c r="M45" s="64">
        <v>390</v>
      </c>
      <c r="N45" s="64">
        <v>1610</v>
      </c>
      <c r="O45" s="64">
        <v>507</v>
      </c>
      <c r="P45" s="64">
        <v>1478</v>
      </c>
      <c r="Q45" s="64">
        <v>485</v>
      </c>
      <c r="R45" s="64">
        <v>2212</v>
      </c>
      <c r="S45" s="60">
        <f t="shared" si="0"/>
        <v>26351</v>
      </c>
    </row>
    <row r="46" spans="2:19" s="6" customFormat="1" ht="12.75" customHeight="1">
      <c r="B46" s="26" t="s">
        <v>41</v>
      </c>
      <c r="C46" s="29"/>
      <c r="D46" s="29"/>
      <c r="E46" s="28" t="s">
        <v>127</v>
      </c>
      <c r="F46" s="63">
        <v>3919</v>
      </c>
      <c r="G46" s="64">
        <v>3312</v>
      </c>
      <c r="H46" s="64">
        <v>588</v>
      </c>
      <c r="I46" s="64">
        <v>911</v>
      </c>
      <c r="J46" s="64">
        <v>583</v>
      </c>
      <c r="K46" s="64">
        <v>896</v>
      </c>
      <c r="L46" s="64">
        <v>645</v>
      </c>
      <c r="M46" s="64">
        <v>215</v>
      </c>
      <c r="N46" s="64">
        <v>799</v>
      </c>
      <c r="O46" s="64">
        <v>279</v>
      </c>
      <c r="P46" s="64">
        <v>772</v>
      </c>
      <c r="Q46" s="64">
        <v>247</v>
      </c>
      <c r="R46" s="64">
        <v>1111</v>
      </c>
      <c r="S46" s="60">
        <f t="shared" si="0"/>
        <v>14277</v>
      </c>
    </row>
    <row r="47" spans="2:19" s="6" customFormat="1" ht="12.75" customHeight="1">
      <c r="B47" s="26" t="s">
        <v>42</v>
      </c>
      <c r="C47" s="29"/>
      <c r="D47" s="29"/>
      <c r="E47" s="28" t="s">
        <v>128</v>
      </c>
      <c r="F47" s="63">
        <v>3407</v>
      </c>
      <c r="G47" s="64">
        <v>2442</v>
      </c>
      <c r="H47" s="64">
        <v>417</v>
      </c>
      <c r="I47" s="64">
        <v>636</v>
      </c>
      <c r="J47" s="64">
        <v>556</v>
      </c>
      <c r="K47" s="64">
        <v>760</v>
      </c>
      <c r="L47" s="64">
        <v>597</v>
      </c>
      <c r="M47" s="64">
        <v>175</v>
      </c>
      <c r="N47" s="64">
        <v>811</v>
      </c>
      <c r="O47" s="64">
        <v>228</v>
      </c>
      <c r="P47" s="64">
        <v>706</v>
      </c>
      <c r="Q47" s="64">
        <v>238</v>
      </c>
      <c r="R47" s="64">
        <v>1101</v>
      </c>
      <c r="S47" s="60">
        <f t="shared" si="0"/>
        <v>12074</v>
      </c>
    </row>
    <row r="48" spans="2:19" s="6" customFormat="1" ht="12.75" customHeight="1">
      <c r="B48" s="26" t="s">
        <v>43</v>
      </c>
      <c r="C48" s="29"/>
      <c r="D48" s="29"/>
      <c r="E48" s="28" t="s">
        <v>129</v>
      </c>
      <c r="F48" s="63">
        <v>6714</v>
      </c>
      <c r="G48" s="64">
        <v>4559</v>
      </c>
      <c r="H48" s="64">
        <v>384</v>
      </c>
      <c r="I48" s="64">
        <v>494</v>
      </c>
      <c r="J48" s="64">
        <v>407</v>
      </c>
      <c r="K48" s="64">
        <v>1303</v>
      </c>
      <c r="L48" s="64">
        <v>695</v>
      </c>
      <c r="M48" s="64">
        <v>154</v>
      </c>
      <c r="N48" s="64">
        <v>1407</v>
      </c>
      <c r="O48" s="64">
        <v>284</v>
      </c>
      <c r="P48" s="64">
        <v>1260</v>
      </c>
      <c r="Q48" s="64">
        <v>383</v>
      </c>
      <c r="R48" s="64">
        <v>1414</v>
      </c>
      <c r="S48" s="60">
        <f t="shared" si="0"/>
        <v>19458</v>
      </c>
    </row>
    <row r="49" spans="2:19" s="6" customFormat="1" ht="12.75" customHeight="1">
      <c r="B49" s="26" t="s">
        <v>44</v>
      </c>
      <c r="C49" s="29"/>
      <c r="D49" s="29"/>
      <c r="E49" s="28" t="s">
        <v>130</v>
      </c>
      <c r="F49" s="63">
        <v>612</v>
      </c>
      <c r="G49" s="64">
        <v>1195</v>
      </c>
      <c r="H49" s="64">
        <v>621</v>
      </c>
      <c r="I49" s="64">
        <v>1053</v>
      </c>
      <c r="J49" s="64">
        <v>732</v>
      </c>
      <c r="K49" s="64">
        <v>353</v>
      </c>
      <c r="L49" s="64">
        <v>547</v>
      </c>
      <c r="M49" s="64">
        <v>236</v>
      </c>
      <c r="N49" s="64">
        <v>203</v>
      </c>
      <c r="O49" s="64">
        <v>223</v>
      </c>
      <c r="P49" s="64">
        <v>218</v>
      </c>
      <c r="Q49" s="64">
        <v>102</v>
      </c>
      <c r="R49" s="64">
        <v>798</v>
      </c>
      <c r="S49" s="60">
        <f t="shared" si="0"/>
        <v>6893</v>
      </c>
    </row>
    <row r="50" spans="2:19" s="6" customFormat="1" ht="12.75">
      <c r="B50" s="31" t="s">
        <v>25</v>
      </c>
      <c r="C50" s="32"/>
      <c r="D50" s="33"/>
      <c r="E50" s="25" t="s">
        <v>131</v>
      </c>
      <c r="F50" s="61">
        <v>4945</v>
      </c>
      <c r="G50" s="61">
        <v>2733</v>
      </c>
      <c r="H50" s="61">
        <v>63</v>
      </c>
      <c r="I50" s="61">
        <v>84</v>
      </c>
      <c r="J50" s="61">
        <v>29</v>
      </c>
      <c r="K50" s="61">
        <v>525</v>
      </c>
      <c r="L50" s="61">
        <v>454</v>
      </c>
      <c r="M50" s="61">
        <v>28</v>
      </c>
      <c r="N50" s="62">
        <v>1213</v>
      </c>
      <c r="O50" s="61">
        <v>30</v>
      </c>
      <c r="P50" s="61">
        <v>121</v>
      </c>
      <c r="Q50" s="61">
        <v>92</v>
      </c>
      <c r="R50" s="61">
        <v>1319</v>
      </c>
      <c r="S50" s="60">
        <f t="shared" si="0"/>
        <v>11636</v>
      </c>
    </row>
    <row r="51" spans="2:19" s="6" customFormat="1" ht="12.75">
      <c r="B51" s="31" t="s">
        <v>26</v>
      </c>
      <c r="C51" s="32"/>
      <c r="D51" s="33"/>
      <c r="E51" s="25" t="s">
        <v>132</v>
      </c>
      <c r="F51" s="61">
        <v>2525</v>
      </c>
      <c r="G51" s="61">
        <v>1384</v>
      </c>
      <c r="H51" s="61">
        <v>37</v>
      </c>
      <c r="I51" s="61">
        <v>72</v>
      </c>
      <c r="J51" s="61">
        <v>18</v>
      </c>
      <c r="K51" s="61">
        <v>234</v>
      </c>
      <c r="L51" s="61">
        <v>178</v>
      </c>
      <c r="M51" s="61">
        <v>10</v>
      </c>
      <c r="N51" s="61">
        <v>676</v>
      </c>
      <c r="O51" s="61">
        <v>21</v>
      </c>
      <c r="P51" s="61">
        <v>41</v>
      </c>
      <c r="Q51" s="61">
        <v>39</v>
      </c>
      <c r="R51" s="61">
        <v>599</v>
      </c>
      <c r="S51" s="60">
        <f t="shared" si="0"/>
        <v>5834</v>
      </c>
    </row>
    <row r="52" spans="2:19" s="6" customFormat="1" ht="12.75">
      <c r="B52" s="31" t="s">
        <v>27</v>
      </c>
      <c r="C52" s="32"/>
      <c r="D52" s="33"/>
      <c r="E52" s="25" t="s">
        <v>133</v>
      </c>
      <c r="F52" s="61">
        <v>2420</v>
      </c>
      <c r="G52" s="61">
        <v>1349</v>
      </c>
      <c r="H52" s="61">
        <v>26</v>
      </c>
      <c r="I52" s="61">
        <v>12</v>
      </c>
      <c r="J52" s="61">
        <v>11</v>
      </c>
      <c r="K52" s="61">
        <v>291</v>
      </c>
      <c r="L52" s="61">
        <v>276</v>
      </c>
      <c r="M52" s="61">
        <v>18</v>
      </c>
      <c r="N52" s="61">
        <v>537</v>
      </c>
      <c r="O52" s="61">
        <v>9</v>
      </c>
      <c r="P52" s="61">
        <v>80</v>
      </c>
      <c r="Q52" s="61">
        <v>53</v>
      </c>
      <c r="R52" s="61">
        <v>720</v>
      </c>
      <c r="S52" s="60">
        <f t="shared" si="0"/>
        <v>5802</v>
      </c>
    </row>
    <row r="53" spans="2:19" s="6" customFormat="1" ht="12.75">
      <c r="B53" s="31" t="s">
        <v>28</v>
      </c>
      <c r="C53" s="32"/>
      <c r="D53" s="33"/>
      <c r="E53" s="28" t="s">
        <v>134</v>
      </c>
      <c r="F53" s="61">
        <v>4940</v>
      </c>
      <c r="G53" s="61">
        <v>2529</v>
      </c>
      <c r="H53" s="61">
        <v>16</v>
      </c>
      <c r="I53" s="61">
        <v>0</v>
      </c>
      <c r="J53" s="61">
        <v>13</v>
      </c>
      <c r="K53" s="61">
        <v>525</v>
      </c>
      <c r="L53" s="61">
        <v>151</v>
      </c>
      <c r="M53" s="61">
        <v>28</v>
      </c>
      <c r="N53" s="61">
        <v>956</v>
      </c>
      <c r="O53" s="61">
        <v>30</v>
      </c>
      <c r="P53" s="61">
        <v>121</v>
      </c>
      <c r="Q53" s="61">
        <v>92</v>
      </c>
      <c r="R53" s="61">
        <v>1291</v>
      </c>
      <c r="S53" s="60">
        <f t="shared" si="0"/>
        <v>10692</v>
      </c>
    </row>
    <row r="54" spans="2:19" s="6" customFormat="1" ht="12.75">
      <c r="B54" s="31" t="s">
        <v>29</v>
      </c>
      <c r="C54" s="32"/>
      <c r="D54" s="33"/>
      <c r="E54" s="28" t="s">
        <v>135</v>
      </c>
      <c r="F54" s="61">
        <v>5</v>
      </c>
      <c r="G54" s="61">
        <v>204</v>
      </c>
      <c r="H54" s="61">
        <v>47</v>
      </c>
      <c r="I54" s="61">
        <v>84</v>
      </c>
      <c r="J54" s="61">
        <v>16</v>
      </c>
      <c r="K54" s="61">
        <v>0</v>
      </c>
      <c r="L54" s="61">
        <v>303</v>
      </c>
      <c r="M54" s="61">
        <v>0</v>
      </c>
      <c r="N54" s="61">
        <v>257</v>
      </c>
      <c r="O54" s="61">
        <v>0</v>
      </c>
      <c r="P54" s="61">
        <v>0</v>
      </c>
      <c r="Q54" s="61">
        <v>0</v>
      </c>
      <c r="R54" s="61">
        <v>28</v>
      </c>
      <c r="S54" s="60">
        <f t="shared" si="0"/>
        <v>944</v>
      </c>
    </row>
    <row r="55" spans="2:19" s="6" customFormat="1" ht="12.75" customHeight="1">
      <c r="B55" s="26" t="s">
        <v>45</v>
      </c>
      <c r="C55" s="29"/>
      <c r="D55" s="29"/>
      <c r="E55" s="28" t="s">
        <v>136</v>
      </c>
      <c r="F55" s="63">
        <v>4988</v>
      </c>
      <c r="G55" s="64">
        <v>2932</v>
      </c>
      <c r="H55" s="64">
        <v>49</v>
      </c>
      <c r="I55" s="64">
        <v>107</v>
      </c>
      <c r="J55" s="64">
        <v>35</v>
      </c>
      <c r="K55" s="64">
        <v>385</v>
      </c>
      <c r="L55" s="64">
        <v>420</v>
      </c>
      <c r="M55" s="64">
        <v>7</v>
      </c>
      <c r="N55" s="64">
        <v>1358</v>
      </c>
      <c r="O55" s="64">
        <v>24</v>
      </c>
      <c r="P55" s="64">
        <v>132</v>
      </c>
      <c r="Q55" s="64">
        <v>94</v>
      </c>
      <c r="R55" s="64">
        <v>1236</v>
      </c>
      <c r="S55" s="60">
        <f t="shared" si="0"/>
        <v>11767</v>
      </c>
    </row>
    <row r="56" spans="2:19" s="6" customFormat="1" ht="12.75" customHeight="1">
      <c r="B56" s="26" t="s">
        <v>46</v>
      </c>
      <c r="C56" s="29"/>
      <c r="D56" s="29"/>
      <c r="E56" s="28" t="s">
        <v>137</v>
      </c>
      <c r="F56" s="63">
        <v>2519</v>
      </c>
      <c r="G56" s="64">
        <v>1584</v>
      </c>
      <c r="H56" s="64">
        <v>25</v>
      </c>
      <c r="I56" s="64">
        <v>90</v>
      </c>
      <c r="J56" s="64">
        <v>19</v>
      </c>
      <c r="K56" s="64">
        <v>166</v>
      </c>
      <c r="L56" s="64">
        <v>155</v>
      </c>
      <c r="M56" s="64">
        <v>7</v>
      </c>
      <c r="N56" s="64">
        <v>740</v>
      </c>
      <c r="O56" s="64">
        <v>17</v>
      </c>
      <c r="P56" s="64">
        <v>52</v>
      </c>
      <c r="Q56" s="64">
        <v>40</v>
      </c>
      <c r="R56" s="64">
        <v>530</v>
      </c>
      <c r="S56" s="60">
        <f t="shared" si="0"/>
        <v>5944</v>
      </c>
    </row>
    <row r="57" spans="2:19" s="6" customFormat="1" ht="12.75" customHeight="1">
      <c r="B57" s="26" t="s">
        <v>47</v>
      </c>
      <c r="C57" s="29"/>
      <c r="D57" s="29"/>
      <c r="E57" s="28" t="s">
        <v>138</v>
      </c>
      <c r="F57" s="63">
        <v>2469</v>
      </c>
      <c r="G57" s="64">
        <v>1348</v>
      </c>
      <c r="H57" s="64">
        <v>24</v>
      </c>
      <c r="I57" s="64">
        <v>17</v>
      </c>
      <c r="J57" s="64">
        <v>16</v>
      </c>
      <c r="K57" s="64">
        <v>219</v>
      </c>
      <c r="L57" s="64">
        <v>265</v>
      </c>
      <c r="M57" s="64">
        <v>0</v>
      </c>
      <c r="N57" s="64">
        <v>618</v>
      </c>
      <c r="O57" s="64">
        <v>7</v>
      </c>
      <c r="P57" s="64">
        <v>80</v>
      </c>
      <c r="Q57" s="64">
        <v>54</v>
      </c>
      <c r="R57" s="64">
        <v>706</v>
      </c>
      <c r="S57" s="60">
        <f t="shared" si="0"/>
        <v>5823</v>
      </c>
    </row>
    <row r="58" spans="2:19" s="6" customFormat="1" ht="12.75" customHeight="1">
      <c r="B58" s="26" t="s">
        <v>48</v>
      </c>
      <c r="C58" s="29"/>
      <c r="D58" s="29"/>
      <c r="E58" s="28" t="s">
        <v>139</v>
      </c>
      <c r="F58" s="63">
        <v>4976</v>
      </c>
      <c r="G58" s="64">
        <v>2694</v>
      </c>
      <c r="H58" s="64">
        <v>15</v>
      </c>
      <c r="I58" s="64">
        <v>0</v>
      </c>
      <c r="J58" s="64">
        <v>24</v>
      </c>
      <c r="K58" s="64">
        <v>385</v>
      </c>
      <c r="L58" s="64">
        <v>138</v>
      </c>
      <c r="M58" s="64">
        <v>7</v>
      </c>
      <c r="N58" s="64">
        <v>1122</v>
      </c>
      <c r="O58" s="64">
        <v>24</v>
      </c>
      <c r="P58" s="64">
        <v>132</v>
      </c>
      <c r="Q58" s="64">
        <v>94</v>
      </c>
      <c r="R58" s="64">
        <v>1207</v>
      </c>
      <c r="S58" s="60">
        <f t="shared" si="0"/>
        <v>10818</v>
      </c>
    </row>
    <row r="59" spans="2:19" s="6" customFormat="1" ht="12.75" customHeight="1">
      <c r="B59" s="26" t="s">
        <v>49</v>
      </c>
      <c r="C59" s="29"/>
      <c r="D59" s="29"/>
      <c r="E59" s="28" t="s">
        <v>140</v>
      </c>
      <c r="F59" s="63">
        <v>12</v>
      </c>
      <c r="G59" s="64">
        <v>238</v>
      </c>
      <c r="H59" s="64">
        <v>34</v>
      </c>
      <c r="I59" s="64">
        <v>107</v>
      </c>
      <c r="J59" s="64">
        <v>11</v>
      </c>
      <c r="K59" s="64">
        <v>0</v>
      </c>
      <c r="L59" s="64">
        <v>282</v>
      </c>
      <c r="M59" s="64">
        <v>0</v>
      </c>
      <c r="N59" s="64">
        <v>236</v>
      </c>
      <c r="O59" s="64">
        <v>0</v>
      </c>
      <c r="P59" s="64">
        <v>0</v>
      </c>
      <c r="Q59" s="64">
        <v>0</v>
      </c>
      <c r="R59" s="64">
        <v>29</v>
      </c>
      <c r="S59" s="60">
        <f t="shared" si="0"/>
        <v>949</v>
      </c>
    </row>
    <row r="60" spans="2:19" s="6" customFormat="1" ht="12.75" customHeight="1">
      <c r="B60" s="26" t="s">
        <v>50</v>
      </c>
      <c r="C60" s="29"/>
      <c r="D60" s="29"/>
      <c r="E60" s="28" t="s">
        <v>141</v>
      </c>
      <c r="F60" s="65">
        <f>SUM(F25/F20)*100</f>
        <v>95.78178868383695</v>
      </c>
      <c r="G60" s="65">
        <f aca="true" t="shared" si="1" ref="G60:N60">SUM(G25/G20)*100</f>
        <v>95.91384225530567</v>
      </c>
      <c r="H60" s="65">
        <f t="shared" si="1"/>
        <v>92.00626959247649</v>
      </c>
      <c r="I60" s="65">
        <f t="shared" si="1"/>
        <v>91.98931909212284</v>
      </c>
      <c r="J60" s="65">
        <f t="shared" si="1"/>
        <v>95.22613065326632</v>
      </c>
      <c r="K60" s="65">
        <f t="shared" si="1"/>
        <v>93.50899742930592</v>
      </c>
      <c r="L60" s="65">
        <f t="shared" si="1"/>
        <v>86.73550436854647</v>
      </c>
      <c r="M60" s="65">
        <f t="shared" si="1"/>
        <v>95.0561797752809</v>
      </c>
      <c r="N60" s="65">
        <f aca="true" t="shared" si="2" ref="N60:S60">SUM(N25/N20)*100</f>
        <v>88.72881355932203</v>
      </c>
      <c r="O60" s="65">
        <f t="shared" si="2"/>
        <v>80.29556650246306</v>
      </c>
      <c r="P60" s="65">
        <f t="shared" si="2"/>
        <v>97.16312056737588</v>
      </c>
      <c r="Q60" s="65">
        <f t="shared" si="2"/>
        <v>125.4335260115607</v>
      </c>
      <c r="R60" s="65">
        <f t="shared" si="2"/>
        <v>91.2183908045977</v>
      </c>
      <c r="S60" s="65">
        <f t="shared" si="2"/>
        <v>94.3372009446555</v>
      </c>
    </row>
    <row r="61" spans="2:19" s="6" customFormat="1" ht="12.75" customHeight="1">
      <c r="B61" s="26" t="s">
        <v>51</v>
      </c>
      <c r="C61" s="29"/>
      <c r="D61" s="29"/>
      <c r="E61" s="28" t="s">
        <v>142</v>
      </c>
      <c r="F61" s="65">
        <f aca="true" t="shared" si="3" ref="F61:N64">SUM(F26/F21)*100</f>
        <v>95.56514913657772</v>
      </c>
      <c r="G61" s="65">
        <f t="shared" si="3"/>
        <v>96.66876178504086</v>
      </c>
      <c r="H61" s="65">
        <f t="shared" si="3"/>
        <v>91.49659863945578</v>
      </c>
      <c r="I61" s="65">
        <f t="shared" si="3"/>
        <v>91.7989417989418</v>
      </c>
      <c r="J61" s="65">
        <f t="shared" si="3"/>
        <v>93.13893653516296</v>
      </c>
      <c r="K61" s="65">
        <f t="shared" si="3"/>
        <v>93.28449328449328</v>
      </c>
      <c r="L61" s="65">
        <f t="shared" si="3"/>
        <v>87.24727838258165</v>
      </c>
      <c r="M61" s="65">
        <f t="shared" si="3"/>
        <v>94.44444444444444</v>
      </c>
      <c r="N61" s="65">
        <f aca="true" t="shared" si="4" ref="N61:S61">SUM(N26/N21)*100</f>
        <v>88.39590443686008</v>
      </c>
      <c r="O61" s="65">
        <f t="shared" si="4"/>
        <v>80</v>
      </c>
      <c r="P61" s="65">
        <f t="shared" si="4"/>
        <v>96.65653495440729</v>
      </c>
      <c r="Q61" s="65">
        <f t="shared" si="4"/>
        <v>124.42748091603053</v>
      </c>
      <c r="R61" s="65">
        <f t="shared" si="4"/>
        <v>90.65836298932385</v>
      </c>
      <c r="S61" s="65">
        <f t="shared" si="4"/>
        <v>94.1164638439103</v>
      </c>
    </row>
    <row r="62" spans="2:19" s="6" customFormat="1" ht="12.75" customHeight="1">
      <c r="B62" s="26" t="s">
        <v>52</v>
      </c>
      <c r="C62" s="29"/>
      <c r="D62" s="29"/>
      <c r="E62" s="28" t="s">
        <v>143</v>
      </c>
      <c r="F62" s="65">
        <f t="shared" si="3"/>
        <v>96.01342845153168</v>
      </c>
      <c r="G62" s="65">
        <f t="shared" si="3"/>
        <v>95.14687100893997</v>
      </c>
      <c r="H62" s="65">
        <f t="shared" si="3"/>
        <v>92.44186046511628</v>
      </c>
      <c r="I62" s="65">
        <f t="shared" si="3"/>
        <v>92.18328840970351</v>
      </c>
      <c r="J62" s="65">
        <f t="shared" si="3"/>
        <v>97.21767594108019</v>
      </c>
      <c r="K62" s="65">
        <f t="shared" si="3"/>
        <v>93.7584803256445</v>
      </c>
      <c r="L62" s="65">
        <f t="shared" si="3"/>
        <v>86.2012987012987</v>
      </c>
      <c r="M62" s="65">
        <f t="shared" si="3"/>
        <v>95.85492227979275</v>
      </c>
      <c r="N62" s="65">
        <f aca="true" t="shared" si="5" ref="N62:S62">SUM(N27/N22)*100</f>
        <v>89.05723905723906</v>
      </c>
      <c r="O62" s="65">
        <f t="shared" si="5"/>
        <v>80.59701492537313</v>
      </c>
      <c r="P62" s="65">
        <f t="shared" si="5"/>
        <v>97.70867430441899</v>
      </c>
      <c r="Q62" s="65">
        <f t="shared" si="5"/>
        <v>126.45914396887159</v>
      </c>
      <c r="R62" s="65">
        <f t="shared" si="5"/>
        <v>91.81731684110372</v>
      </c>
      <c r="S62" s="65">
        <f t="shared" si="5"/>
        <v>94.5673833245936</v>
      </c>
    </row>
    <row r="63" spans="2:19" s="6" customFormat="1" ht="12.75" customHeight="1">
      <c r="B63" s="26" t="s">
        <v>53</v>
      </c>
      <c r="C63" s="29"/>
      <c r="D63" s="29"/>
      <c r="E63" s="28" t="s">
        <v>144</v>
      </c>
      <c r="F63" s="65">
        <f t="shared" si="3"/>
        <v>95.62443026435734</v>
      </c>
      <c r="G63" s="65">
        <f t="shared" si="3"/>
        <v>97.17125382262996</v>
      </c>
      <c r="H63" s="65">
        <f t="shared" si="3"/>
        <v>88.9344262295082</v>
      </c>
      <c r="I63" s="65">
        <f t="shared" si="3"/>
        <v>88.27586206896552</v>
      </c>
      <c r="J63" s="65">
        <f t="shared" si="3"/>
        <v>118.18181818181819</v>
      </c>
      <c r="K63" s="65">
        <f t="shared" si="3"/>
        <v>94.27083333333334</v>
      </c>
      <c r="L63" s="65">
        <f t="shared" si="3"/>
        <v>92</v>
      </c>
      <c r="M63" s="65">
        <f t="shared" si="3"/>
        <v>103.84615384615385</v>
      </c>
      <c r="N63" s="65">
        <f aca="true" t="shared" si="6" ref="N63:S63">SUM(N28/N23)*100</f>
        <v>89.00634249471459</v>
      </c>
      <c r="O63" s="65">
        <f t="shared" si="6"/>
        <v>76.69172932330827</v>
      </c>
      <c r="P63" s="65">
        <f t="shared" si="6"/>
        <v>94.34523809523809</v>
      </c>
      <c r="Q63" s="65">
        <f t="shared" si="6"/>
        <v>98.44559585492227</v>
      </c>
      <c r="R63" s="65">
        <f t="shared" si="6"/>
        <v>93.02884615384616</v>
      </c>
      <c r="S63" s="65">
        <f t="shared" si="6"/>
        <v>94.92392277202404</v>
      </c>
    </row>
    <row r="64" spans="2:19" s="6" customFormat="1" ht="12.75" customHeight="1">
      <c r="B64" s="26" t="s">
        <v>54</v>
      </c>
      <c r="C64" s="29"/>
      <c r="D64" s="29"/>
      <c r="E64" s="28" t="s">
        <v>145</v>
      </c>
      <c r="F64" s="65">
        <f t="shared" si="3"/>
        <v>96.09756097560975</v>
      </c>
      <c r="G64" s="65">
        <f t="shared" si="3"/>
        <v>95.02433747971877</v>
      </c>
      <c r="H64" s="65">
        <f t="shared" si="3"/>
        <v>93.90862944162437</v>
      </c>
      <c r="I64" s="65">
        <f t="shared" si="3"/>
        <v>92.88079470198676</v>
      </c>
      <c r="J64" s="65">
        <f t="shared" si="3"/>
        <v>92.10275927687917</v>
      </c>
      <c r="K64" s="65">
        <f t="shared" si="3"/>
        <v>93.06122448979592</v>
      </c>
      <c r="L64" s="65">
        <f t="shared" si="3"/>
        <v>85.88560885608855</v>
      </c>
      <c r="M64" s="65">
        <f t="shared" si="3"/>
        <v>93.89312977099237</v>
      </c>
      <c r="N64" s="65">
        <f aca="true" t="shared" si="7" ref="N64:S64">SUM(N29/N24)*100</f>
        <v>88.54314002828855</v>
      </c>
      <c r="O64" s="65">
        <f t="shared" si="7"/>
        <v>82.05128205128204</v>
      </c>
      <c r="P64" s="65">
        <f t="shared" si="7"/>
        <v>100.33500837520938</v>
      </c>
      <c r="Q64" s="65">
        <f t="shared" si="7"/>
        <v>141.4110429447853</v>
      </c>
      <c r="R64" s="65">
        <f t="shared" si="7"/>
        <v>90.79022171688459</v>
      </c>
      <c r="S64" s="65">
        <f t="shared" si="7"/>
        <v>93.94355322981899</v>
      </c>
    </row>
    <row r="65" spans="2:19" s="6" customFormat="1" ht="12.75" customHeight="1">
      <c r="B65" s="26" t="s">
        <v>55</v>
      </c>
      <c r="C65" s="29"/>
      <c r="D65" s="29"/>
      <c r="E65" s="28" t="s">
        <v>146</v>
      </c>
      <c r="F65" s="65">
        <f>SUM((F20-F25)/F20)*100</f>
        <v>4.21821131616305</v>
      </c>
      <c r="G65" s="65">
        <f aca="true" t="shared" si="8" ref="G65:N65">SUM((G20-G25)/G20)*100</f>
        <v>4.086157744694329</v>
      </c>
      <c r="H65" s="65">
        <f t="shared" si="8"/>
        <v>7.993730407523511</v>
      </c>
      <c r="I65" s="65">
        <f t="shared" si="8"/>
        <v>8.01068090787717</v>
      </c>
      <c r="J65" s="65">
        <f t="shared" si="8"/>
        <v>4.773869346733668</v>
      </c>
      <c r="K65" s="65">
        <f t="shared" si="8"/>
        <v>6.4910025706940875</v>
      </c>
      <c r="L65" s="65">
        <f t="shared" si="8"/>
        <v>13.264495631453535</v>
      </c>
      <c r="M65" s="65">
        <f t="shared" si="8"/>
        <v>4.943820224719101</v>
      </c>
      <c r="N65" s="65">
        <f aca="true" t="shared" si="9" ref="N65:S65">SUM((N20-N25)/N20)*100</f>
        <v>11.271186440677965</v>
      </c>
      <c r="O65" s="65">
        <f t="shared" si="9"/>
        <v>19.704433497536947</v>
      </c>
      <c r="P65" s="65">
        <f t="shared" si="9"/>
        <v>2.8368794326241136</v>
      </c>
      <c r="Q65" s="65">
        <f t="shared" si="9"/>
        <v>-25.43352601156069</v>
      </c>
      <c r="R65" s="65">
        <f t="shared" si="9"/>
        <v>8.781609195402298</v>
      </c>
      <c r="S65" s="65">
        <f t="shared" si="9"/>
        <v>5.662799055344491</v>
      </c>
    </row>
    <row r="66" spans="2:19" s="6" customFormat="1" ht="12.75" customHeight="1">
      <c r="B66" s="26" t="s">
        <v>56</v>
      </c>
      <c r="C66" s="29"/>
      <c r="D66" s="29"/>
      <c r="E66" s="28" t="s">
        <v>147</v>
      </c>
      <c r="F66" s="65">
        <f aca="true" t="shared" si="10" ref="F66:N69">SUM((F21-F26)/F21)*100</f>
        <v>4.434850863422292</v>
      </c>
      <c r="G66" s="65">
        <f t="shared" si="10"/>
        <v>3.331238214959145</v>
      </c>
      <c r="H66" s="65">
        <f t="shared" si="10"/>
        <v>8.503401360544217</v>
      </c>
      <c r="I66" s="65">
        <f t="shared" si="10"/>
        <v>8.201058201058201</v>
      </c>
      <c r="J66" s="65">
        <f t="shared" si="10"/>
        <v>6.86106346483705</v>
      </c>
      <c r="K66" s="65">
        <f t="shared" si="10"/>
        <v>6.715506715506716</v>
      </c>
      <c r="L66" s="65">
        <f t="shared" si="10"/>
        <v>12.752721617418352</v>
      </c>
      <c r="M66" s="65">
        <f t="shared" si="10"/>
        <v>5.555555555555555</v>
      </c>
      <c r="N66" s="65">
        <f aca="true" t="shared" si="11" ref="N66:S66">SUM((N21-N26)/N21)*100</f>
        <v>11.604095563139932</v>
      </c>
      <c r="O66" s="65">
        <f t="shared" si="11"/>
        <v>20</v>
      </c>
      <c r="P66" s="65">
        <f t="shared" si="11"/>
        <v>3.343465045592705</v>
      </c>
      <c r="Q66" s="65">
        <f t="shared" si="11"/>
        <v>-24.427480916030532</v>
      </c>
      <c r="R66" s="65">
        <f t="shared" si="11"/>
        <v>9.341637010676157</v>
      </c>
      <c r="S66" s="65">
        <f t="shared" si="11"/>
        <v>5.883536156089711</v>
      </c>
    </row>
    <row r="67" spans="2:19" s="6" customFormat="1" ht="12.75" customHeight="1">
      <c r="B67" s="26" t="s">
        <v>57</v>
      </c>
      <c r="C67" s="29"/>
      <c r="D67" s="29"/>
      <c r="E67" s="28" t="s">
        <v>148</v>
      </c>
      <c r="F67" s="65">
        <f t="shared" si="10"/>
        <v>3.986571548468317</v>
      </c>
      <c r="G67" s="65">
        <f t="shared" si="10"/>
        <v>4.853128991060025</v>
      </c>
      <c r="H67" s="65">
        <f t="shared" si="10"/>
        <v>7.55813953488372</v>
      </c>
      <c r="I67" s="65">
        <f t="shared" si="10"/>
        <v>7.816711590296496</v>
      </c>
      <c r="J67" s="65">
        <f t="shared" si="10"/>
        <v>2.7823240589198037</v>
      </c>
      <c r="K67" s="65">
        <f t="shared" si="10"/>
        <v>6.241519674355495</v>
      </c>
      <c r="L67" s="65">
        <f t="shared" si="10"/>
        <v>13.7987012987013</v>
      </c>
      <c r="M67" s="65">
        <f t="shared" si="10"/>
        <v>4.145077720207254</v>
      </c>
      <c r="N67" s="65">
        <f aca="true" t="shared" si="12" ref="N67:S67">SUM((N22-N27)/N22)*100</f>
        <v>10.942760942760943</v>
      </c>
      <c r="O67" s="65">
        <f t="shared" si="12"/>
        <v>19.402985074626866</v>
      </c>
      <c r="P67" s="65">
        <f t="shared" si="12"/>
        <v>2.2913256955810146</v>
      </c>
      <c r="Q67" s="65">
        <f t="shared" si="12"/>
        <v>-26.459143968871597</v>
      </c>
      <c r="R67" s="65">
        <f t="shared" si="12"/>
        <v>8.182683158896289</v>
      </c>
      <c r="S67" s="65">
        <f t="shared" si="12"/>
        <v>5.432616675406397</v>
      </c>
    </row>
    <row r="68" spans="2:19" s="6" customFormat="1" ht="12.75" customHeight="1">
      <c r="B68" s="26" t="s">
        <v>58</v>
      </c>
      <c r="C68" s="29"/>
      <c r="D68" s="29"/>
      <c r="E68" s="28" t="s">
        <v>149</v>
      </c>
      <c r="F68" s="65">
        <f t="shared" si="10"/>
        <v>4.375569735642662</v>
      </c>
      <c r="G68" s="65">
        <f t="shared" si="10"/>
        <v>2.8287461773700304</v>
      </c>
      <c r="H68" s="65">
        <f t="shared" si="10"/>
        <v>11.065573770491802</v>
      </c>
      <c r="I68" s="65">
        <f t="shared" si="10"/>
        <v>11.724137931034482</v>
      </c>
      <c r="J68" s="65">
        <f t="shared" si="10"/>
        <v>-18.181818181818183</v>
      </c>
      <c r="K68" s="65">
        <f t="shared" si="10"/>
        <v>5.729166666666666</v>
      </c>
      <c r="L68" s="65">
        <f t="shared" si="10"/>
        <v>8</v>
      </c>
      <c r="M68" s="65">
        <f t="shared" si="10"/>
        <v>-3.8461538461538463</v>
      </c>
      <c r="N68" s="65">
        <f aca="true" t="shared" si="13" ref="N68:S68">SUM((N23-N28)/N23)*100</f>
        <v>10.993657505285412</v>
      </c>
      <c r="O68" s="65">
        <f t="shared" si="13"/>
        <v>23.308270676691727</v>
      </c>
      <c r="P68" s="65">
        <f t="shared" si="13"/>
        <v>5.654761904761905</v>
      </c>
      <c r="Q68" s="65">
        <f t="shared" si="13"/>
        <v>1.5544041450777202</v>
      </c>
      <c r="R68" s="65">
        <f t="shared" si="13"/>
        <v>6.971153846153847</v>
      </c>
      <c r="S68" s="65">
        <f t="shared" si="13"/>
        <v>5.076077227975962</v>
      </c>
    </row>
    <row r="69" spans="2:19" s="6" customFormat="1" ht="12.75" customHeight="1">
      <c r="B69" s="26" t="s">
        <v>59</v>
      </c>
      <c r="C69" s="29"/>
      <c r="D69" s="29"/>
      <c r="E69" s="28" t="s">
        <v>150</v>
      </c>
      <c r="F69" s="65">
        <f t="shared" si="10"/>
        <v>3.902439024390244</v>
      </c>
      <c r="G69" s="65">
        <f t="shared" si="10"/>
        <v>4.975662520281233</v>
      </c>
      <c r="H69" s="65">
        <f t="shared" si="10"/>
        <v>6.091370558375635</v>
      </c>
      <c r="I69" s="65">
        <f t="shared" si="10"/>
        <v>7.119205298013245</v>
      </c>
      <c r="J69" s="65">
        <f t="shared" si="10"/>
        <v>7.897240723120837</v>
      </c>
      <c r="K69" s="65">
        <f t="shared" si="10"/>
        <v>6.938775510204081</v>
      </c>
      <c r="L69" s="65">
        <f t="shared" si="10"/>
        <v>14.114391143911439</v>
      </c>
      <c r="M69" s="65">
        <f t="shared" si="10"/>
        <v>6.106870229007633</v>
      </c>
      <c r="N69" s="65">
        <f aca="true" t="shared" si="14" ref="N69:S69">SUM((N24-N29)/N24)*100</f>
        <v>11.456859971711458</v>
      </c>
      <c r="O69" s="65">
        <f t="shared" si="14"/>
        <v>17.94871794871795</v>
      </c>
      <c r="P69" s="65">
        <f t="shared" si="14"/>
        <v>-0.33500837520938026</v>
      </c>
      <c r="Q69" s="65">
        <f t="shared" si="14"/>
        <v>-41.41104294478527</v>
      </c>
      <c r="R69" s="65">
        <f t="shared" si="14"/>
        <v>9.209778283115407</v>
      </c>
      <c r="S69" s="65">
        <f t="shared" si="14"/>
        <v>6.056446770181007</v>
      </c>
    </row>
    <row r="70" spans="2:19" s="6" customFormat="1" ht="12.75" customHeight="1">
      <c r="B70" s="26" t="s">
        <v>60</v>
      </c>
      <c r="C70" s="29"/>
      <c r="D70" s="29"/>
      <c r="E70" s="28" t="s">
        <v>151</v>
      </c>
      <c r="F70" s="65">
        <f>SUM(F35/F30)*100</f>
        <v>94.29094236047575</v>
      </c>
      <c r="G70" s="65">
        <f aca="true" t="shared" si="15" ref="G70:N70">SUM(G35/G30)*100</f>
        <v>94.14325758931234</v>
      </c>
      <c r="H70" s="65">
        <f t="shared" si="15"/>
        <v>93.7141033822591</v>
      </c>
      <c r="I70" s="65">
        <f t="shared" si="15"/>
        <v>94.99328601572991</v>
      </c>
      <c r="J70" s="65">
        <f t="shared" si="15"/>
        <v>92.63016559749366</v>
      </c>
      <c r="K70" s="65">
        <f t="shared" si="15"/>
        <v>91.34670487106017</v>
      </c>
      <c r="L70" s="65">
        <f t="shared" si="15"/>
        <v>91.24309092879592</v>
      </c>
      <c r="M70" s="65">
        <f t="shared" si="15"/>
        <v>94.91166077738515</v>
      </c>
      <c r="N70" s="65">
        <f aca="true" t="shared" si="16" ref="N70:S70">SUM(N35/N30)*100</f>
        <v>92.59132420091323</v>
      </c>
      <c r="O70" s="65">
        <f t="shared" si="16"/>
        <v>90.93690248565966</v>
      </c>
      <c r="P70" s="65">
        <f t="shared" si="16"/>
        <v>91.33480347645609</v>
      </c>
      <c r="Q70" s="65">
        <f t="shared" si="16"/>
        <v>97.28326008789453</v>
      </c>
      <c r="R70" s="65">
        <f t="shared" si="16"/>
        <v>89.76860254083483</v>
      </c>
      <c r="S70" s="65">
        <f t="shared" si="16"/>
        <v>92.80314816509564</v>
      </c>
    </row>
    <row r="71" spans="2:19" s="6" customFormat="1" ht="12.75" customHeight="1">
      <c r="B71" s="26" t="s">
        <v>61</v>
      </c>
      <c r="C71" s="29"/>
      <c r="D71" s="29"/>
      <c r="E71" s="28" t="s">
        <v>152</v>
      </c>
      <c r="F71" s="65">
        <f>SUM(F36/F31)*100</f>
        <v>94.0537197384697</v>
      </c>
      <c r="G71" s="65">
        <f aca="true" t="shared" si="17" ref="G71:N71">SUM(G36/G31)*100</f>
        <v>94.81641468682506</v>
      </c>
      <c r="H71" s="65">
        <f t="shared" si="17"/>
        <v>94.97171590194846</v>
      </c>
      <c r="I71" s="65">
        <f t="shared" si="17"/>
        <v>94.25663395129044</v>
      </c>
      <c r="J71" s="65">
        <f t="shared" si="17"/>
        <v>93.05633017289459</v>
      </c>
      <c r="K71" s="65">
        <f t="shared" si="17"/>
        <v>90.958252217175</v>
      </c>
      <c r="L71" s="65">
        <f t="shared" si="17"/>
        <v>91.04817035352491</v>
      </c>
      <c r="M71" s="65">
        <f t="shared" si="17"/>
        <v>95.25048796356539</v>
      </c>
      <c r="N71" s="65">
        <f aca="true" t="shared" si="18" ref="N71:S71">SUM(N36/N31)*100</f>
        <v>91.36120042872454</v>
      </c>
      <c r="O71" s="65">
        <f t="shared" si="18"/>
        <v>90.9354604786077</v>
      </c>
      <c r="P71" s="65">
        <f t="shared" si="18"/>
        <v>91.9231716326028</v>
      </c>
      <c r="Q71" s="65">
        <f t="shared" si="18"/>
        <v>97.21146398140976</v>
      </c>
      <c r="R71" s="65">
        <f t="shared" si="18"/>
        <v>89.3065268065268</v>
      </c>
      <c r="S71" s="65">
        <f t="shared" si="18"/>
        <v>92.72949389179756</v>
      </c>
    </row>
    <row r="72" spans="2:19" s="6" customFormat="1" ht="12.75" customHeight="1">
      <c r="B72" s="26" t="s">
        <v>62</v>
      </c>
      <c r="C72" s="29"/>
      <c r="D72" s="29"/>
      <c r="E72" s="28" t="s">
        <v>153</v>
      </c>
      <c r="F72" s="65">
        <f aca="true" t="shared" si="19" ref="F72:N74">SUM(F37/F32)*100</f>
        <v>51.422879908935684</v>
      </c>
      <c r="G72" s="65">
        <f t="shared" si="19"/>
        <v>31.028858218318696</v>
      </c>
      <c r="H72" s="65">
        <f t="shared" si="19"/>
        <v>30.460142579390798</v>
      </c>
      <c r="I72" s="65">
        <f t="shared" si="19"/>
        <v>30.62550771730301</v>
      </c>
      <c r="J72" s="65">
        <f t="shared" si="19"/>
        <v>9.88129611806224</v>
      </c>
      <c r="K72" s="65">
        <f t="shared" si="19"/>
        <v>25.52413456850317</v>
      </c>
      <c r="L72" s="65">
        <f t="shared" si="19"/>
        <v>11.0250569476082</v>
      </c>
      <c r="M72" s="65">
        <f t="shared" si="19"/>
        <v>16.163959783449343</v>
      </c>
      <c r="N72" s="65">
        <f aca="true" t="shared" si="20" ref="N72:S72">SUM(N37/N32)*100</f>
        <v>27.228327228327228</v>
      </c>
      <c r="O72" s="65">
        <f t="shared" si="20"/>
        <v>25.485436893203882</v>
      </c>
      <c r="P72" s="65">
        <f t="shared" si="20"/>
        <v>48.68421052631579</v>
      </c>
      <c r="Q72" s="65">
        <f t="shared" si="20"/>
        <v>36.7986798679868</v>
      </c>
      <c r="R72" s="65">
        <f t="shared" si="20"/>
        <v>18.380503144654085</v>
      </c>
      <c r="S72" s="65">
        <f t="shared" si="20"/>
        <v>30.761978064267847</v>
      </c>
    </row>
    <row r="73" spans="2:19" s="6" customFormat="1" ht="12.75" customHeight="1">
      <c r="B73" s="26" t="s">
        <v>63</v>
      </c>
      <c r="C73" s="29"/>
      <c r="D73" s="29"/>
      <c r="E73" s="28" t="s">
        <v>154</v>
      </c>
      <c r="F73" s="65">
        <f t="shared" si="19"/>
        <v>95.08997196853241</v>
      </c>
      <c r="G73" s="65">
        <f t="shared" si="19"/>
        <v>94.80795213279289</v>
      </c>
      <c r="H73" s="65">
        <f t="shared" si="19"/>
        <v>96.92470837751856</v>
      </c>
      <c r="I73" s="65">
        <f t="shared" si="19"/>
        <v>96.63461538461539</v>
      </c>
      <c r="J73" s="65">
        <f t="shared" si="19"/>
        <v>93.43434343434343</v>
      </c>
      <c r="K73" s="65">
        <f t="shared" si="19"/>
        <v>94.4905990380411</v>
      </c>
      <c r="L73" s="65">
        <f t="shared" si="19"/>
        <v>91.47286821705426</v>
      </c>
      <c r="M73" s="65">
        <f t="shared" si="19"/>
        <v>92.92682926829269</v>
      </c>
      <c r="N73" s="65">
        <f aca="true" t="shared" si="21" ref="N73:S73">SUM(N38/N33)*100</f>
        <v>95.1340206185567</v>
      </c>
      <c r="O73" s="65">
        <f t="shared" si="21"/>
        <v>87.93893129770993</v>
      </c>
      <c r="P73" s="65">
        <f t="shared" si="21"/>
        <v>91.61756829137654</v>
      </c>
      <c r="Q73" s="65">
        <f t="shared" si="21"/>
        <v>100.11273957158964</v>
      </c>
      <c r="R73" s="65">
        <f t="shared" si="21"/>
        <v>92.33278955954323</v>
      </c>
      <c r="S73" s="65">
        <f t="shared" si="21"/>
        <v>94.3560320096633</v>
      </c>
    </row>
    <row r="74" spans="2:19" s="6" customFormat="1" ht="12.75" customHeight="1">
      <c r="B74" s="26" t="s">
        <v>64</v>
      </c>
      <c r="C74" s="29"/>
      <c r="D74" s="29"/>
      <c r="E74" s="28" t="s">
        <v>155</v>
      </c>
      <c r="F74" s="65">
        <f t="shared" si="19"/>
        <v>93.47282659013054</v>
      </c>
      <c r="G74" s="65">
        <f t="shared" si="19"/>
        <v>93.84602105989987</v>
      </c>
      <c r="H74" s="65">
        <f t="shared" si="19"/>
        <v>92.33226837060703</v>
      </c>
      <c r="I74" s="65">
        <f t="shared" si="19"/>
        <v>94.35719989353207</v>
      </c>
      <c r="J74" s="65">
        <f t="shared" si="19"/>
        <v>92.55197249959076</v>
      </c>
      <c r="K74" s="65">
        <f t="shared" si="19"/>
        <v>90.22988505747126</v>
      </c>
      <c r="L74" s="65">
        <f t="shared" si="19"/>
        <v>91.21415497254424</v>
      </c>
      <c r="M74" s="65">
        <f t="shared" si="19"/>
        <v>95.24793388429752</v>
      </c>
      <c r="N74" s="65">
        <f aca="true" t="shared" si="22" ref="N74:S74">SUM(N39/N34)*100</f>
        <v>91.6179952644041</v>
      </c>
      <c r="O74" s="65">
        <f t="shared" si="22"/>
        <v>91.93877551020408</v>
      </c>
      <c r="P74" s="65">
        <f t="shared" si="22"/>
        <v>91.06918238993711</v>
      </c>
      <c r="Q74" s="65">
        <f t="shared" si="22"/>
        <v>95.73019801980197</v>
      </c>
      <c r="R74" s="65">
        <f t="shared" si="22"/>
        <v>89.18492387671742</v>
      </c>
      <c r="S74" s="65">
        <f t="shared" si="22"/>
        <v>92.12789705206487</v>
      </c>
    </row>
    <row r="75" spans="2:19" s="6" customFormat="1" ht="12.75" customHeight="1">
      <c r="B75" s="26" t="s">
        <v>65</v>
      </c>
      <c r="C75" s="29"/>
      <c r="D75" s="29"/>
      <c r="E75" s="28" t="s">
        <v>156</v>
      </c>
      <c r="F75" s="65">
        <f>SUM((F30-F35)/F30)*100</f>
        <v>5.709057639524246</v>
      </c>
      <c r="G75" s="65">
        <f aca="true" t="shared" si="23" ref="G75:N75">SUM((G30-G35)/G30)*100</f>
        <v>5.85674241068766</v>
      </c>
      <c r="H75" s="65">
        <f t="shared" si="23"/>
        <v>6.285896617740907</v>
      </c>
      <c r="I75" s="65">
        <f t="shared" si="23"/>
        <v>5.006713984270094</v>
      </c>
      <c r="J75" s="65">
        <f t="shared" si="23"/>
        <v>7.369834402506341</v>
      </c>
      <c r="K75" s="65">
        <f t="shared" si="23"/>
        <v>8.653295128939828</v>
      </c>
      <c r="L75" s="65">
        <f t="shared" si="23"/>
        <v>8.756909071204074</v>
      </c>
      <c r="M75" s="65">
        <f t="shared" si="23"/>
        <v>5.088339222614842</v>
      </c>
      <c r="N75" s="65">
        <f aca="true" t="shared" si="24" ref="N75:S75">SUM((N30-N35)/N30)*100</f>
        <v>7.408675799086758</v>
      </c>
      <c r="O75" s="65">
        <f t="shared" si="24"/>
        <v>9.063097514340344</v>
      </c>
      <c r="P75" s="65">
        <f t="shared" si="24"/>
        <v>8.66519652354391</v>
      </c>
      <c r="Q75" s="65">
        <f t="shared" si="24"/>
        <v>2.7167399121054734</v>
      </c>
      <c r="R75" s="65">
        <f t="shared" si="24"/>
        <v>10.231397459165155</v>
      </c>
      <c r="S75" s="65">
        <f t="shared" si="24"/>
        <v>7.196851834904365</v>
      </c>
    </row>
    <row r="76" spans="2:19" s="6" customFormat="1" ht="12.75" customHeight="1">
      <c r="B76" s="26" t="s">
        <v>66</v>
      </c>
      <c r="C76" s="29"/>
      <c r="D76" s="29"/>
      <c r="E76" s="28" t="s">
        <v>157</v>
      </c>
      <c r="F76" s="65">
        <f aca="true" t="shared" si="25" ref="F76:N79">SUM((F31-F36)/F31)*100</f>
        <v>5.946280261530306</v>
      </c>
      <c r="G76" s="65">
        <f t="shared" si="25"/>
        <v>5.183585313174946</v>
      </c>
      <c r="H76" s="65">
        <f t="shared" si="25"/>
        <v>5.02828409805154</v>
      </c>
      <c r="I76" s="65">
        <f t="shared" si="25"/>
        <v>5.743366048709561</v>
      </c>
      <c r="J76" s="65">
        <f t="shared" si="25"/>
        <v>6.94366982710541</v>
      </c>
      <c r="K76" s="65">
        <f t="shared" si="25"/>
        <v>9.041747782825006</v>
      </c>
      <c r="L76" s="65">
        <f t="shared" si="25"/>
        <v>8.951829646475087</v>
      </c>
      <c r="M76" s="65">
        <f t="shared" si="25"/>
        <v>4.749512036434613</v>
      </c>
      <c r="N76" s="65">
        <f aca="true" t="shared" si="26" ref="N76:S76">SUM((N31-N36)/N31)*100</f>
        <v>8.638799571275456</v>
      </c>
      <c r="O76" s="65">
        <f t="shared" si="26"/>
        <v>9.064539521392314</v>
      </c>
      <c r="P76" s="65">
        <f t="shared" si="26"/>
        <v>8.076828367397193</v>
      </c>
      <c r="Q76" s="65">
        <f t="shared" si="26"/>
        <v>2.78853601859024</v>
      </c>
      <c r="R76" s="65">
        <f t="shared" si="26"/>
        <v>10.693473193473194</v>
      </c>
      <c r="S76" s="65">
        <f t="shared" si="26"/>
        <v>7.270506108202443</v>
      </c>
    </row>
    <row r="77" spans="2:19" s="6" customFormat="1" ht="12.75" customHeight="1">
      <c r="B77" s="26" t="s">
        <v>67</v>
      </c>
      <c r="C77" s="29"/>
      <c r="D77" s="29"/>
      <c r="E77" s="28" t="s">
        <v>158</v>
      </c>
      <c r="F77" s="65">
        <f t="shared" si="25"/>
        <v>48.577120091064316</v>
      </c>
      <c r="G77" s="65">
        <f t="shared" si="25"/>
        <v>68.9711417816813</v>
      </c>
      <c r="H77" s="65">
        <f t="shared" si="25"/>
        <v>69.53985742060921</v>
      </c>
      <c r="I77" s="65">
        <f t="shared" si="25"/>
        <v>69.37449228269699</v>
      </c>
      <c r="J77" s="65">
        <f t="shared" si="25"/>
        <v>90.11870388193776</v>
      </c>
      <c r="K77" s="65">
        <f t="shared" si="25"/>
        <v>74.47586543149683</v>
      </c>
      <c r="L77" s="65">
        <f t="shared" si="25"/>
        <v>88.9749430523918</v>
      </c>
      <c r="M77" s="65">
        <f t="shared" si="25"/>
        <v>83.83604021655066</v>
      </c>
      <c r="N77" s="65">
        <f aca="true" t="shared" si="27" ref="N77:S77">SUM((N32-N37)/N32)*100</f>
        <v>72.77167277167277</v>
      </c>
      <c r="O77" s="65">
        <f t="shared" si="27"/>
        <v>74.51456310679612</v>
      </c>
      <c r="P77" s="65">
        <f t="shared" si="27"/>
        <v>51.31578947368421</v>
      </c>
      <c r="Q77" s="65">
        <f t="shared" si="27"/>
        <v>63.20132013201321</v>
      </c>
      <c r="R77" s="65">
        <f t="shared" si="27"/>
        <v>81.61949685534591</v>
      </c>
      <c r="S77" s="65">
        <f t="shared" si="27"/>
        <v>69.23802193573215</v>
      </c>
    </row>
    <row r="78" spans="2:19" s="6" customFormat="1" ht="12.75" customHeight="1">
      <c r="B78" s="26" t="s">
        <v>68</v>
      </c>
      <c r="C78" s="29"/>
      <c r="D78" s="29"/>
      <c r="E78" s="28" t="s">
        <v>159</v>
      </c>
      <c r="F78" s="65">
        <f t="shared" si="25"/>
        <v>4.910028031467583</v>
      </c>
      <c r="G78" s="65">
        <f t="shared" si="25"/>
        <v>5.192047867207103</v>
      </c>
      <c r="H78" s="65">
        <f t="shared" si="25"/>
        <v>3.0752916224814424</v>
      </c>
      <c r="I78" s="65">
        <f t="shared" si="25"/>
        <v>3.3653846153846154</v>
      </c>
      <c r="J78" s="65">
        <f t="shared" si="25"/>
        <v>6.565656565656567</v>
      </c>
      <c r="K78" s="65">
        <f t="shared" si="25"/>
        <v>5.509400961958899</v>
      </c>
      <c r="L78" s="65">
        <f t="shared" si="25"/>
        <v>8.527131782945736</v>
      </c>
      <c r="M78" s="65">
        <f t="shared" si="25"/>
        <v>7.073170731707316</v>
      </c>
      <c r="N78" s="65">
        <f aca="true" t="shared" si="28" ref="N78:S78">SUM((N33-N38)/N33)*100</f>
        <v>4.8659793814432994</v>
      </c>
      <c r="O78" s="65">
        <f t="shared" si="28"/>
        <v>12.061068702290076</v>
      </c>
      <c r="P78" s="65">
        <f t="shared" si="28"/>
        <v>8.382431708623459</v>
      </c>
      <c r="Q78" s="65">
        <f t="shared" si="28"/>
        <v>-0.11273957158962795</v>
      </c>
      <c r="R78" s="65">
        <f t="shared" si="28"/>
        <v>7.6672104404567705</v>
      </c>
      <c r="S78" s="65">
        <f t="shared" si="28"/>
        <v>5.643967990336705</v>
      </c>
    </row>
    <row r="79" spans="2:19" s="6" customFormat="1" ht="12.75" customHeight="1">
      <c r="B79" s="26" t="s">
        <v>69</v>
      </c>
      <c r="C79" s="29"/>
      <c r="D79" s="29"/>
      <c r="E79" s="28" t="s">
        <v>160</v>
      </c>
      <c r="F79" s="65">
        <f t="shared" si="25"/>
        <v>6.527173409869456</v>
      </c>
      <c r="G79" s="65">
        <f t="shared" si="25"/>
        <v>6.153978940100121</v>
      </c>
      <c r="H79" s="65">
        <f t="shared" si="25"/>
        <v>7.667731629392971</v>
      </c>
      <c r="I79" s="65">
        <f t="shared" si="25"/>
        <v>5.642800106467927</v>
      </c>
      <c r="J79" s="65">
        <f t="shared" si="25"/>
        <v>7.448027500409232</v>
      </c>
      <c r="K79" s="65">
        <f t="shared" si="25"/>
        <v>9.770114942528735</v>
      </c>
      <c r="L79" s="65">
        <f t="shared" si="25"/>
        <v>8.785845027455766</v>
      </c>
      <c r="M79" s="65">
        <f t="shared" si="25"/>
        <v>4.75206611570248</v>
      </c>
      <c r="N79" s="65">
        <f aca="true" t="shared" si="29" ref="N79:S79">SUM((N34-N39)/N34)*100</f>
        <v>8.382004735595896</v>
      </c>
      <c r="O79" s="65">
        <f t="shared" si="29"/>
        <v>8.061224489795919</v>
      </c>
      <c r="P79" s="65">
        <f t="shared" si="29"/>
        <v>8.930817610062892</v>
      </c>
      <c r="Q79" s="65">
        <f t="shared" si="29"/>
        <v>4.26980198019802</v>
      </c>
      <c r="R79" s="65">
        <f t="shared" si="29"/>
        <v>10.815076123282584</v>
      </c>
      <c r="S79" s="65">
        <f t="shared" si="29"/>
        <v>7.872102947935132</v>
      </c>
    </row>
    <row r="80" spans="2:19" s="6" customFormat="1" ht="12.75" customHeight="1">
      <c r="B80" s="26" t="s">
        <v>70</v>
      </c>
      <c r="C80" s="29"/>
      <c r="D80" s="29"/>
      <c r="E80" s="28" t="s">
        <v>161</v>
      </c>
      <c r="F80" s="65">
        <f>SUM(F45/F40)*100</f>
        <v>109.95047276001802</v>
      </c>
      <c r="G80" s="65">
        <f aca="true" t="shared" si="30" ref="G80:N80">SUM(G45/G40)*100</f>
        <v>104.90428441203281</v>
      </c>
      <c r="H80" s="65">
        <f t="shared" si="30"/>
        <v>96.82080924855492</v>
      </c>
      <c r="I80" s="65">
        <f t="shared" si="30"/>
        <v>111.8582791033984</v>
      </c>
      <c r="J80" s="65">
        <f t="shared" si="30"/>
        <v>97.43370402053037</v>
      </c>
      <c r="K80" s="65">
        <f t="shared" si="30"/>
        <v>98.57142857142858</v>
      </c>
      <c r="L80" s="65">
        <f t="shared" si="30"/>
        <v>98.10426540284361</v>
      </c>
      <c r="M80" s="65">
        <f t="shared" si="30"/>
        <v>96.53465346534654</v>
      </c>
      <c r="N80" s="65">
        <f aca="true" t="shared" si="31" ref="N80:S80">SUM(N45/N40)*100</f>
        <v>86.32707774798928</v>
      </c>
      <c r="O80" s="65">
        <f t="shared" si="31"/>
        <v>98.06576402321083</v>
      </c>
      <c r="P80" s="65">
        <f t="shared" si="31"/>
        <v>92.375</v>
      </c>
      <c r="Q80" s="65">
        <f t="shared" si="31"/>
        <v>95.09803921568627</v>
      </c>
      <c r="R80" s="65">
        <f t="shared" si="31"/>
        <v>90.95394736842105</v>
      </c>
      <c r="S80" s="65">
        <f t="shared" si="31"/>
        <v>101.30324465631246</v>
      </c>
    </row>
    <row r="81" spans="2:19" s="6" customFormat="1" ht="12.75" customHeight="1">
      <c r="B81" s="26" t="s">
        <v>71</v>
      </c>
      <c r="C81" s="29"/>
      <c r="D81" s="29"/>
      <c r="E81" s="28" t="s">
        <v>162</v>
      </c>
      <c r="F81" s="65">
        <f aca="true" t="shared" si="32" ref="F81:N84">SUM(F46/F41)*100</f>
        <v>110.98838855848201</v>
      </c>
      <c r="G81" s="65">
        <f t="shared" si="32"/>
        <v>105.1094890510949</v>
      </c>
      <c r="H81" s="65">
        <f t="shared" si="32"/>
        <v>98.82352941176471</v>
      </c>
      <c r="I81" s="65">
        <f t="shared" si="32"/>
        <v>115.46261089987327</v>
      </c>
      <c r="J81" s="65">
        <f t="shared" si="32"/>
        <v>96.6832504145937</v>
      </c>
      <c r="K81" s="65">
        <f t="shared" si="32"/>
        <v>98.6784140969163</v>
      </c>
      <c r="L81" s="65">
        <f t="shared" si="32"/>
        <v>97.28506787330316</v>
      </c>
      <c r="M81" s="65">
        <f t="shared" si="32"/>
        <v>96.41255605381166</v>
      </c>
      <c r="N81" s="65">
        <f aca="true" t="shared" si="33" ref="N81:S81">SUM(N46/N41)*100</f>
        <v>86.37837837837837</v>
      </c>
      <c r="O81" s="65">
        <f t="shared" si="33"/>
        <v>96.875</v>
      </c>
      <c r="P81" s="65">
        <f t="shared" si="33"/>
        <v>91.4691943127962</v>
      </c>
      <c r="Q81" s="65">
        <f t="shared" si="33"/>
        <v>94.27480916030534</v>
      </c>
      <c r="R81" s="65">
        <f t="shared" si="33"/>
        <v>90.25182778229082</v>
      </c>
      <c r="S81" s="65">
        <f t="shared" si="33"/>
        <v>101.88396488974523</v>
      </c>
    </row>
    <row r="82" spans="2:19" s="6" customFormat="1" ht="12.75" customHeight="1">
      <c r="B82" s="26" t="s">
        <v>72</v>
      </c>
      <c r="C82" s="29"/>
      <c r="D82" s="29"/>
      <c r="E82" s="28" t="s">
        <v>163</v>
      </c>
      <c r="F82" s="65">
        <f t="shared" si="32"/>
        <v>108.78033205619413</v>
      </c>
      <c r="G82" s="65">
        <f t="shared" si="32"/>
        <v>104.62724935732648</v>
      </c>
      <c r="H82" s="65">
        <f t="shared" si="32"/>
        <v>94.13092550790067</v>
      </c>
      <c r="I82" s="65">
        <f t="shared" si="32"/>
        <v>107.07070707070707</v>
      </c>
      <c r="J82" s="65">
        <f t="shared" si="32"/>
        <v>98.23321554770318</v>
      </c>
      <c r="K82" s="65">
        <f t="shared" si="32"/>
        <v>98.44559585492227</v>
      </c>
      <c r="L82" s="65">
        <f t="shared" si="32"/>
        <v>99.00497512437812</v>
      </c>
      <c r="M82" s="65">
        <f t="shared" si="32"/>
        <v>96.68508287292818</v>
      </c>
      <c r="N82" s="65">
        <f aca="true" t="shared" si="34" ref="N82:S82">SUM(N47/N42)*100</f>
        <v>86.27659574468085</v>
      </c>
      <c r="O82" s="65">
        <f t="shared" si="34"/>
        <v>99.56331877729258</v>
      </c>
      <c r="P82" s="65">
        <f t="shared" si="34"/>
        <v>93.38624338624338</v>
      </c>
      <c r="Q82" s="65">
        <f t="shared" si="34"/>
        <v>95.96774193548387</v>
      </c>
      <c r="R82" s="65">
        <f t="shared" si="34"/>
        <v>91.67360532889259</v>
      </c>
      <c r="S82" s="65">
        <f t="shared" si="34"/>
        <v>100.62505208767398</v>
      </c>
    </row>
    <row r="83" spans="2:19" s="6" customFormat="1" ht="12.75">
      <c r="B83" s="26" t="s">
        <v>73</v>
      </c>
      <c r="C83" s="29"/>
      <c r="D83" s="29"/>
      <c r="E83" s="28" t="s">
        <v>164</v>
      </c>
      <c r="F83" s="65">
        <f t="shared" si="32"/>
        <v>111.56530408773679</v>
      </c>
      <c r="G83" s="65">
        <f t="shared" si="32"/>
        <v>105.41040462427746</v>
      </c>
      <c r="H83" s="65">
        <f t="shared" si="32"/>
        <v>103.50404312668464</v>
      </c>
      <c r="I83" s="65">
        <f t="shared" si="32"/>
        <v>98.60279441117764</v>
      </c>
      <c r="J83" s="65">
        <f t="shared" si="32"/>
        <v>110.59782608695652</v>
      </c>
      <c r="K83" s="65">
        <f t="shared" si="32"/>
        <v>99.46564885496183</v>
      </c>
      <c r="L83" s="65">
        <f t="shared" si="32"/>
        <v>98.58156028368793</v>
      </c>
      <c r="M83" s="65">
        <f t="shared" si="32"/>
        <v>94.47852760736197</v>
      </c>
      <c r="N83" s="65">
        <f aca="true" t="shared" si="35" ref="N83:S83">SUM(N48/N43)*100</f>
        <v>85.11796733212341</v>
      </c>
      <c r="O83" s="65">
        <f t="shared" si="35"/>
        <v>101.067615658363</v>
      </c>
      <c r="P83" s="65">
        <f t="shared" si="35"/>
        <v>92.3076923076923</v>
      </c>
      <c r="Q83" s="65">
        <f t="shared" si="35"/>
        <v>96.4735516372796</v>
      </c>
      <c r="R83" s="65">
        <f t="shared" si="35"/>
        <v>93.82879893828799</v>
      </c>
      <c r="S83" s="65">
        <f t="shared" si="35"/>
        <v>102.60493566758069</v>
      </c>
    </row>
    <row r="84" spans="2:19" s="6" customFormat="1" ht="12.75">
      <c r="B84" s="26" t="s">
        <v>74</v>
      </c>
      <c r="C84" s="29"/>
      <c r="D84" s="29"/>
      <c r="E84" s="28" t="s">
        <v>165</v>
      </c>
      <c r="F84" s="65">
        <f t="shared" si="32"/>
        <v>94.88372093023256</v>
      </c>
      <c r="G84" s="65">
        <f t="shared" si="32"/>
        <v>103.01724137931035</v>
      </c>
      <c r="H84" s="65">
        <f t="shared" si="32"/>
        <v>93.10344827586206</v>
      </c>
      <c r="I84" s="65">
        <f t="shared" si="32"/>
        <v>119.38775510204083</v>
      </c>
      <c r="J84" s="65">
        <f t="shared" si="32"/>
        <v>91.38576779026218</v>
      </c>
      <c r="K84" s="65">
        <f t="shared" si="32"/>
        <v>95.4054054054054</v>
      </c>
      <c r="L84" s="65">
        <f t="shared" si="32"/>
        <v>97.50445632798575</v>
      </c>
      <c r="M84" s="65">
        <f t="shared" si="32"/>
        <v>97.9253112033195</v>
      </c>
      <c r="N84" s="65">
        <f aca="true" t="shared" si="36" ref="N84:S84">SUM(N49/N44)*100</f>
        <v>95.75471698113208</v>
      </c>
      <c r="O84" s="65">
        <f t="shared" si="36"/>
        <v>94.49152542372882</v>
      </c>
      <c r="P84" s="65">
        <f t="shared" si="36"/>
        <v>92.76595744680851</v>
      </c>
      <c r="Q84" s="65">
        <f t="shared" si="36"/>
        <v>90.2654867256637</v>
      </c>
      <c r="R84" s="65">
        <f t="shared" si="36"/>
        <v>86.27027027027026</v>
      </c>
      <c r="S84" s="65">
        <f t="shared" si="36"/>
        <v>97.80079455164585</v>
      </c>
    </row>
    <row r="85" spans="2:19" s="6" customFormat="1" ht="12.75">
      <c r="B85" s="26" t="s">
        <v>75</v>
      </c>
      <c r="C85" s="29"/>
      <c r="D85" s="29"/>
      <c r="E85" s="28" t="s">
        <v>166</v>
      </c>
      <c r="F85" s="65">
        <f>SUM((F40-F45)/F40)*100</f>
        <v>-9.95047276001801</v>
      </c>
      <c r="G85" s="65">
        <f aca="true" t="shared" si="37" ref="G85:N85">SUM((G40-G45)/G40)*100</f>
        <v>-4.904284412032816</v>
      </c>
      <c r="H85" s="65">
        <f t="shared" si="37"/>
        <v>3.1791907514450863</v>
      </c>
      <c r="I85" s="65">
        <f t="shared" si="37"/>
        <v>-11.85827910339841</v>
      </c>
      <c r="J85" s="65">
        <f t="shared" si="37"/>
        <v>2.5662959794696323</v>
      </c>
      <c r="K85" s="65">
        <f t="shared" si="37"/>
        <v>1.4285714285714286</v>
      </c>
      <c r="L85" s="65">
        <f t="shared" si="37"/>
        <v>1.8957345971563981</v>
      </c>
      <c r="M85" s="65">
        <f t="shared" si="37"/>
        <v>3.4653465346534658</v>
      </c>
      <c r="N85" s="65">
        <f aca="true" t="shared" si="38" ref="N85:S85">SUM((N40-N45)/N40)*100</f>
        <v>13.672922252010725</v>
      </c>
      <c r="O85" s="65">
        <f t="shared" si="38"/>
        <v>1.9342359767891684</v>
      </c>
      <c r="P85" s="65">
        <f t="shared" si="38"/>
        <v>7.625</v>
      </c>
      <c r="Q85" s="65">
        <f t="shared" si="38"/>
        <v>4.901960784313726</v>
      </c>
      <c r="R85" s="65">
        <f t="shared" si="38"/>
        <v>9.046052631578947</v>
      </c>
      <c r="S85" s="65">
        <f t="shared" si="38"/>
        <v>-1.303244656312471</v>
      </c>
    </row>
    <row r="86" spans="2:19" s="6" customFormat="1" ht="12.75">
      <c r="B86" s="26" t="s">
        <v>76</v>
      </c>
      <c r="C86" s="29"/>
      <c r="D86" s="29"/>
      <c r="E86" s="28" t="s">
        <v>167</v>
      </c>
      <c r="F86" s="65">
        <f aca="true" t="shared" si="39" ref="F86:N89">SUM((F41-F46)/F41)*100</f>
        <v>-10.988388558482017</v>
      </c>
      <c r="G86" s="65">
        <f t="shared" si="39"/>
        <v>-5.109489051094891</v>
      </c>
      <c r="H86" s="65">
        <f t="shared" si="39"/>
        <v>1.1764705882352942</v>
      </c>
      <c r="I86" s="65">
        <f t="shared" si="39"/>
        <v>-15.462610899873258</v>
      </c>
      <c r="J86" s="65">
        <f t="shared" si="39"/>
        <v>3.316749585406302</v>
      </c>
      <c r="K86" s="65">
        <f t="shared" si="39"/>
        <v>1.3215859030837005</v>
      </c>
      <c r="L86" s="65">
        <f t="shared" si="39"/>
        <v>2.7149321266968327</v>
      </c>
      <c r="M86" s="65">
        <f t="shared" si="39"/>
        <v>3.587443946188341</v>
      </c>
      <c r="N86" s="65">
        <f aca="true" t="shared" si="40" ref="N86:S86">SUM((N41-N46)/N41)*100</f>
        <v>13.621621621621621</v>
      </c>
      <c r="O86" s="65">
        <f t="shared" si="40"/>
        <v>3.125</v>
      </c>
      <c r="P86" s="65">
        <f t="shared" si="40"/>
        <v>8.530805687203792</v>
      </c>
      <c r="Q86" s="65">
        <f t="shared" si="40"/>
        <v>5.7251908396946565</v>
      </c>
      <c r="R86" s="65">
        <f t="shared" si="40"/>
        <v>9.748172217709179</v>
      </c>
      <c r="S86" s="65">
        <f t="shared" si="40"/>
        <v>-1.8839648897452366</v>
      </c>
    </row>
    <row r="87" spans="2:19" s="6" customFormat="1" ht="12.75">
      <c r="B87" s="26" t="s">
        <v>77</v>
      </c>
      <c r="C87" s="29"/>
      <c r="D87" s="29"/>
      <c r="E87" s="28" t="s">
        <v>168</v>
      </c>
      <c r="F87" s="65">
        <f t="shared" si="39"/>
        <v>-8.780332056194124</v>
      </c>
      <c r="G87" s="65">
        <f t="shared" si="39"/>
        <v>-4.627249357326478</v>
      </c>
      <c r="H87" s="65">
        <f t="shared" si="39"/>
        <v>5.8690744920993225</v>
      </c>
      <c r="I87" s="65">
        <f t="shared" si="39"/>
        <v>-7.07070707070707</v>
      </c>
      <c r="J87" s="65">
        <f t="shared" si="39"/>
        <v>1.76678445229682</v>
      </c>
      <c r="K87" s="65">
        <f t="shared" si="39"/>
        <v>1.5544041450777202</v>
      </c>
      <c r="L87" s="65">
        <f t="shared" si="39"/>
        <v>0.9950248756218906</v>
      </c>
      <c r="M87" s="65">
        <f t="shared" si="39"/>
        <v>3.314917127071823</v>
      </c>
      <c r="N87" s="65">
        <f aca="true" t="shared" si="41" ref="N87:S87">SUM((N42-N47)/N42)*100</f>
        <v>13.72340425531915</v>
      </c>
      <c r="O87" s="65">
        <f t="shared" si="41"/>
        <v>0.43668122270742354</v>
      </c>
      <c r="P87" s="65">
        <f t="shared" si="41"/>
        <v>6.613756613756613</v>
      </c>
      <c r="Q87" s="65">
        <f t="shared" si="41"/>
        <v>4.032258064516129</v>
      </c>
      <c r="R87" s="65">
        <f t="shared" si="41"/>
        <v>8.32639467110741</v>
      </c>
      <c r="S87" s="65">
        <f t="shared" si="41"/>
        <v>-0.6250520876739728</v>
      </c>
    </row>
    <row r="88" spans="2:19" s="6" customFormat="1" ht="12.75">
      <c r="B88" s="26" t="s">
        <v>78</v>
      </c>
      <c r="C88" s="29"/>
      <c r="D88" s="29"/>
      <c r="E88" s="28" t="s">
        <v>169</v>
      </c>
      <c r="F88" s="65">
        <f t="shared" si="39"/>
        <v>-11.56530408773679</v>
      </c>
      <c r="G88" s="65">
        <f t="shared" si="39"/>
        <v>-5.410404624277457</v>
      </c>
      <c r="H88" s="65">
        <f t="shared" si="39"/>
        <v>-3.5040431266846364</v>
      </c>
      <c r="I88" s="65">
        <f t="shared" si="39"/>
        <v>1.3972055888223553</v>
      </c>
      <c r="J88" s="65">
        <f t="shared" si="39"/>
        <v>-10.597826086956522</v>
      </c>
      <c r="K88" s="65">
        <f t="shared" si="39"/>
        <v>0.5343511450381679</v>
      </c>
      <c r="L88" s="65">
        <f t="shared" si="39"/>
        <v>1.4184397163120568</v>
      </c>
      <c r="M88" s="65">
        <f t="shared" si="39"/>
        <v>5.521472392638037</v>
      </c>
      <c r="N88" s="65">
        <f aca="true" t="shared" si="42" ref="N88:S88">SUM((N43-N48)/N43)*100</f>
        <v>14.882032667876588</v>
      </c>
      <c r="O88" s="65">
        <f t="shared" si="42"/>
        <v>-1.0676156583629894</v>
      </c>
      <c r="P88" s="65">
        <f t="shared" si="42"/>
        <v>7.6923076923076925</v>
      </c>
      <c r="Q88" s="65">
        <f t="shared" si="42"/>
        <v>3.5264483627204033</v>
      </c>
      <c r="R88" s="65">
        <f t="shared" si="42"/>
        <v>6.1712010617120105</v>
      </c>
      <c r="S88" s="65">
        <f t="shared" si="42"/>
        <v>-2.604935667580679</v>
      </c>
    </row>
    <row r="89" spans="2:19" s="6" customFormat="1" ht="12.75">
      <c r="B89" s="26" t="s">
        <v>79</v>
      </c>
      <c r="C89" s="29"/>
      <c r="D89" s="29"/>
      <c r="E89" s="28" t="s">
        <v>170</v>
      </c>
      <c r="F89" s="65">
        <f t="shared" si="39"/>
        <v>5.116279069767442</v>
      </c>
      <c r="G89" s="65">
        <f t="shared" si="39"/>
        <v>-3.0172413793103448</v>
      </c>
      <c r="H89" s="65">
        <f t="shared" si="39"/>
        <v>6.896551724137931</v>
      </c>
      <c r="I89" s="65">
        <f t="shared" si="39"/>
        <v>-19.387755102040817</v>
      </c>
      <c r="J89" s="65">
        <f t="shared" si="39"/>
        <v>8.614232209737828</v>
      </c>
      <c r="K89" s="65">
        <f t="shared" si="39"/>
        <v>4.594594594594595</v>
      </c>
      <c r="L89" s="65">
        <f t="shared" si="39"/>
        <v>2.4955436720142603</v>
      </c>
      <c r="M89" s="65">
        <f t="shared" si="39"/>
        <v>2.0746887966804977</v>
      </c>
      <c r="N89" s="65">
        <f aca="true" t="shared" si="43" ref="N89:S89">SUM((N44-N49)/N44)*100</f>
        <v>4.245283018867925</v>
      </c>
      <c r="O89" s="65">
        <f t="shared" si="43"/>
        <v>5.508474576271186</v>
      </c>
      <c r="P89" s="65">
        <f t="shared" si="43"/>
        <v>7.234042553191489</v>
      </c>
      <c r="Q89" s="65">
        <f t="shared" si="43"/>
        <v>9.734513274336283</v>
      </c>
      <c r="R89" s="65">
        <f t="shared" si="43"/>
        <v>13.729729729729732</v>
      </c>
      <c r="S89" s="65">
        <f t="shared" si="43"/>
        <v>2.1992054483541428</v>
      </c>
    </row>
    <row r="90" spans="2:19" s="6" customFormat="1" ht="12.75">
      <c r="B90" s="26" t="s">
        <v>80</v>
      </c>
      <c r="C90" s="29"/>
      <c r="D90" s="29"/>
      <c r="E90" s="28" t="s">
        <v>171</v>
      </c>
      <c r="F90" s="65">
        <f>SUM(F55/F50)*100</f>
        <v>100.8695652173913</v>
      </c>
      <c r="G90" s="65">
        <f aca="true" t="shared" si="44" ref="G90:N90">SUM(G55/G50)*100</f>
        <v>107.28137577753385</v>
      </c>
      <c r="H90" s="65">
        <f t="shared" si="44"/>
        <v>77.77777777777779</v>
      </c>
      <c r="I90" s="65">
        <f t="shared" si="44"/>
        <v>127.38095238095238</v>
      </c>
      <c r="J90" s="65">
        <f t="shared" si="44"/>
        <v>120.6896551724138</v>
      </c>
      <c r="K90" s="65">
        <f t="shared" si="44"/>
        <v>73.33333333333333</v>
      </c>
      <c r="L90" s="65">
        <f t="shared" si="44"/>
        <v>92.51101321585902</v>
      </c>
      <c r="M90" s="65">
        <f t="shared" si="44"/>
        <v>25</v>
      </c>
      <c r="N90" s="65">
        <f aca="true" t="shared" si="45" ref="N90:S90">SUM(N55/N50)*100</f>
        <v>111.95383347073371</v>
      </c>
      <c r="O90" s="65">
        <f t="shared" si="45"/>
        <v>80</v>
      </c>
      <c r="P90" s="65">
        <f t="shared" si="45"/>
        <v>109.09090909090908</v>
      </c>
      <c r="Q90" s="65">
        <f t="shared" si="45"/>
        <v>102.17391304347827</v>
      </c>
      <c r="R90" s="65">
        <f t="shared" si="45"/>
        <v>93.70735405610311</v>
      </c>
      <c r="S90" s="65">
        <f t="shared" si="45"/>
        <v>101.12581643176348</v>
      </c>
    </row>
    <row r="91" spans="2:19" s="6" customFormat="1" ht="12.75">
      <c r="B91" s="26" t="s">
        <v>81</v>
      </c>
      <c r="C91" s="29"/>
      <c r="D91" s="29"/>
      <c r="E91" s="28" t="s">
        <v>172</v>
      </c>
      <c r="F91" s="65">
        <f aca="true" t="shared" si="46" ref="F91:N94">SUM(F56/F51)*100</f>
        <v>99.76237623762376</v>
      </c>
      <c r="G91" s="65">
        <f t="shared" si="46"/>
        <v>114.45086705202311</v>
      </c>
      <c r="H91" s="65">
        <f t="shared" si="46"/>
        <v>67.56756756756756</v>
      </c>
      <c r="I91" s="65">
        <f t="shared" si="46"/>
        <v>125</v>
      </c>
      <c r="J91" s="65">
        <f t="shared" si="46"/>
        <v>105.55555555555556</v>
      </c>
      <c r="K91" s="65">
        <f t="shared" si="46"/>
        <v>70.94017094017094</v>
      </c>
      <c r="L91" s="65">
        <f t="shared" si="46"/>
        <v>87.07865168539325</v>
      </c>
      <c r="M91" s="65">
        <f t="shared" si="46"/>
        <v>70</v>
      </c>
      <c r="N91" s="65">
        <f aca="true" t="shared" si="47" ref="N91:S91">SUM(N56/N51)*100</f>
        <v>109.46745562130178</v>
      </c>
      <c r="O91" s="65">
        <f t="shared" si="47"/>
        <v>80.95238095238095</v>
      </c>
      <c r="P91" s="65">
        <f t="shared" si="47"/>
        <v>126.82926829268293</v>
      </c>
      <c r="Q91" s="65">
        <f t="shared" si="47"/>
        <v>102.56410256410255</v>
      </c>
      <c r="R91" s="65">
        <f t="shared" si="47"/>
        <v>88.48080133555926</v>
      </c>
      <c r="S91" s="65">
        <f t="shared" si="47"/>
        <v>101.88549880013713</v>
      </c>
    </row>
    <row r="92" spans="2:19" s="6" customFormat="1" ht="12.75">
      <c r="B92" s="26" t="s">
        <v>82</v>
      </c>
      <c r="C92" s="29"/>
      <c r="D92" s="29"/>
      <c r="E92" s="28" t="s">
        <v>173</v>
      </c>
      <c r="F92" s="65">
        <f t="shared" si="46"/>
        <v>102.02479338842976</v>
      </c>
      <c r="G92" s="65">
        <f t="shared" si="46"/>
        <v>99.9258710155671</v>
      </c>
      <c r="H92" s="65">
        <f t="shared" si="46"/>
        <v>92.3076923076923</v>
      </c>
      <c r="I92" s="65">
        <f t="shared" si="46"/>
        <v>141.66666666666669</v>
      </c>
      <c r="J92" s="65">
        <f t="shared" si="46"/>
        <v>145.45454545454547</v>
      </c>
      <c r="K92" s="65">
        <f t="shared" si="46"/>
        <v>75.25773195876289</v>
      </c>
      <c r="L92" s="65">
        <f t="shared" si="46"/>
        <v>96.01449275362319</v>
      </c>
      <c r="M92" s="65">
        <f t="shared" si="46"/>
        <v>0</v>
      </c>
      <c r="N92" s="65">
        <f aca="true" t="shared" si="48" ref="N92:S92">SUM(N57/N52)*100</f>
        <v>115.08379888268156</v>
      </c>
      <c r="O92" s="65">
        <f t="shared" si="48"/>
        <v>77.77777777777779</v>
      </c>
      <c r="P92" s="65">
        <f t="shared" si="48"/>
        <v>100</v>
      </c>
      <c r="Q92" s="65">
        <f t="shared" si="48"/>
        <v>101.88679245283019</v>
      </c>
      <c r="R92" s="65">
        <f t="shared" si="48"/>
        <v>98.05555555555556</v>
      </c>
      <c r="S92" s="65">
        <f t="shared" si="48"/>
        <v>100.36194415718718</v>
      </c>
    </row>
    <row r="93" spans="2:19" s="6" customFormat="1" ht="12.75">
      <c r="B93" s="26" t="s">
        <v>83</v>
      </c>
      <c r="C93" s="29"/>
      <c r="D93" s="29"/>
      <c r="E93" s="28" t="s">
        <v>174</v>
      </c>
      <c r="F93" s="65">
        <f t="shared" si="46"/>
        <v>100.72874493927127</v>
      </c>
      <c r="G93" s="65">
        <f t="shared" si="46"/>
        <v>106.52431791221827</v>
      </c>
      <c r="H93" s="65">
        <f t="shared" si="46"/>
        <v>93.75</v>
      </c>
      <c r="I93" s="65">
        <v>0</v>
      </c>
      <c r="J93" s="65">
        <f t="shared" si="46"/>
        <v>184.6153846153846</v>
      </c>
      <c r="K93" s="65">
        <f t="shared" si="46"/>
        <v>73.33333333333333</v>
      </c>
      <c r="L93" s="65">
        <f t="shared" si="46"/>
        <v>91.3907284768212</v>
      </c>
      <c r="M93" s="65">
        <f t="shared" si="46"/>
        <v>25</v>
      </c>
      <c r="N93" s="65">
        <f aca="true" t="shared" si="49" ref="N93:S93">SUM(N58/N53)*100</f>
        <v>117.36401673640167</v>
      </c>
      <c r="O93" s="65">
        <f t="shared" si="49"/>
        <v>80</v>
      </c>
      <c r="P93" s="65">
        <f t="shared" si="49"/>
        <v>109.09090909090908</v>
      </c>
      <c r="Q93" s="65">
        <f t="shared" si="49"/>
        <v>102.17391304347827</v>
      </c>
      <c r="R93" s="65">
        <f t="shared" si="49"/>
        <v>93.49341595662277</v>
      </c>
      <c r="S93" s="65">
        <f t="shared" si="49"/>
        <v>101.17845117845117</v>
      </c>
    </row>
    <row r="94" spans="2:19" s="6" customFormat="1" ht="12.75">
      <c r="B94" s="26" t="s">
        <v>84</v>
      </c>
      <c r="C94" s="29"/>
      <c r="D94" s="29"/>
      <c r="E94" s="28" t="s">
        <v>175</v>
      </c>
      <c r="F94" s="65">
        <f t="shared" si="46"/>
        <v>240</v>
      </c>
      <c r="G94" s="65">
        <v>0</v>
      </c>
      <c r="H94" s="65">
        <f t="shared" si="46"/>
        <v>72.3404255319149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f aca="true" t="shared" si="50" ref="N94:S94">SUM(N59/N54)*100</f>
        <v>91.82879377431907</v>
      </c>
      <c r="O94" s="65">
        <v>0</v>
      </c>
      <c r="P94" s="65">
        <v>0</v>
      </c>
      <c r="Q94" s="65">
        <v>0</v>
      </c>
      <c r="R94" s="65">
        <f t="shared" si="50"/>
        <v>103.57142857142858</v>
      </c>
      <c r="S94" s="65">
        <f t="shared" si="50"/>
        <v>100.52966101694916</v>
      </c>
    </row>
    <row r="95" spans="2:19" s="6" customFormat="1" ht="12.75">
      <c r="B95" s="26" t="s">
        <v>85</v>
      </c>
      <c r="C95" s="29"/>
      <c r="D95" s="29"/>
      <c r="E95" s="28" t="s">
        <v>176</v>
      </c>
      <c r="F95" s="65">
        <f>SUM((F50-F55)/F50)*100</f>
        <v>-0.8695652173913043</v>
      </c>
      <c r="G95" s="65">
        <f aca="true" t="shared" si="51" ref="G95:N95">SUM((G50-G55)/G50)*100</f>
        <v>-7.281375777533845</v>
      </c>
      <c r="H95" s="65">
        <f t="shared" si="51"/>
        <v>22.22222222222222</v>
      </c>
      <c r="I95" s="65">
        <f t="shared" si="51"/>
        <v>-27.380952380952383</v>
      </c>
      <c r="J95" s="65">
        <f t="shared" si="51"/>
        <v>-20.689655172413794</v>
      </c>
      <c r="K95" s="65">
        <f t="shared" si="51"/>
        <v>26.666666666666668</v>
      </c>
      <c r="L95" s="65">
        <f t="shared" si="51"/>
        <v>7.488986784140969</v>
      </c>
      <c r="M95" s="65">
        <f t="shared" si="51"/>
        <v>75</v>
      </c>
      <c r="N95" s="65">
        <f aca="true" t="shared" si="52" ref="N95:S95">SUM((N50-N55)/N50)*100</f>
        <v>-11.953833470733718</v>
      </c>
      <c r="O95" s="65">
        <f t="shared" si="52"/>
        <v>20</v>
      </c>
      <c r="P95" s="65">
        <f t="shared" si="52"/>
        <v>-9.090909090909092</v>
      </c>
      <c r="Q95" s="65">
        <f t="shared" si="52"/>
        <v>-2.1739130434782608</v>
      </c>
      <c r="R95" s="65">
        <f t="shared" si="52"/>
        <v>6.2926459438968925</v>
      </c>
      <c r="S95" s="65">
        <f t="shared" si="52"/>
        <v>-1.1258164317634927</v>
      </c>
    </row>
    <row r="96" spans="2:19" s="6" customFormat="1" ht="12.75">
      <c r="B96" s="26" t="s">
        <v>86</v>
      </c>
      <c r="C96" s="29"/>
      <c r="D96" s="29"/>
      <c r="E96" s="28" t="s">
        <v>177</v>
      </c>
      <c r="F96" s="65">
        <f aca="true" t="shared" si="53" ref="F96:N99">SUM((F51-F56)/F51)*100</f>
        <v>0.2376237623762376</v>
      </c>
      <c r="G96" s="65">
        <f t="shared" si="53"/>
        <v>-14.450867052023122</v>
      </c>
      <c r="H96" s="65">
        <f t="shared" si="53"/>
        <v>32.432432432432435</v>
      </c>
      <c r="I96" s="65">
        <f t="shared" si="53"/>
        <v>-25</v>
      </c>
      <c r="J96" s="65">
        <f t="shared" si="53"/>
        <v>-5.555555555555555</v>
      </c>
      <c r="K96" s="65">
        <f t="shared" si="53"/>
        <v>29.059829059829063</v>
      </c>
      <c r="L96" s="65">
        <f t="shared" si="53"/>
        <v>12.921348314606742</v>
      </c>
      <c r="M96" s="65">
        <f t="shared" si="53"/>
        <v>30</v>
      </c>
      <c r="N96" s="65">
        <f aca="true" t="shared" si="54" ref="N96:S96">SUM((N51-N56)/N51)*100</f>
        <v>-9.467455621301776</v>
      </c>
      <c r="O96" s="65">
        <f t="shared" si="54"/>
        <v>19.047619047619047</v>
      </c>
      <c r="P96" s="65">
        <f t="shared" si="54"/>
        <v>-26.82926829268293</v>
      </c>
      <c r="Q96" s="65">
        <f t="shared" si="54"/>
        <v>-2.564102564102564</v>
      </c>
      <c r="R96" s="65">
        <f t="shared" si="54"/>
        <v>11.519198664440735</v>
      </c>
      <c r="S96" s="65">
        <f t="shared" si="54"/>
        <v>-1.8854988001371271</v>
      </c>
    </row>
    <row r="97" spans="2:19" s="6" customFormat="1" ht="12.75">
      <c r="B97" s="30" t="s">
        <v>87</v>
      </c>
      <c r="C97" s="29"/>
      <c r="D97" s="29"/>
      <c r="E97" s="28" t="s">
        <v>178</v>
      </c>
      <c r="F97" s="65">
        <f t="shared" si="53"/>
        <v>-2.024793388429752</v>
      </c>
      <c r="G97" s="65">
        <f t="shared" si="53"/>
        <v>0.07412898443291327</v>
      </c>
      <c r="H97" s="65">
        <f t="shared" si="53"/>
        <v>7.6923076923076925</v>
      </c>
      <c r="I97" s="65">
        <f t="shared" si="53"/>
        <v>-41.66666666666667</v>
      </c>
      <c r="J97" s="65">
        <f t="shared" si="53"/>
        <v>-45.45454545454545</v>
      </c>
      <c r="K97" s="65">
        <f t="shared" si="53"/>
        <v>24.742268041237114</v>
      </c>
      <c r="L97" s="65">
        <f t="shared" si="53"/>
        <v>3.985507246376811</v>
      </c>
      <c r="M97" s="65">
        <f t="shared" si="53"/>
        <v>100</v>
      </c>
      <c r="N97" s="65">
        <f aca="true" t="shared" si="55" ref="N97:S97">SUM((N52-N57)/N52)*100</f>
        <v>-15.083798882681565</v>
      </c>
      <c r="O97" s="65">
        <f t="shared" si="55"/>
        <v>22.22222222222222</v>
      </c>
      <c r="P97" s="65">
        <f t="shared" si="55"/>
        <v>0</v>
      </c>
      <c r="Q97" s="65">
        <f t="shared" si="55"/>
        <v>-1.8867924528301887</v>
      </c>
      <c r="R97" s="65">
        <f t="shared" si="55"/>
        <v>1.9444444444444444</v>
      </c>
      <c r="S97" s="65">
        <f t="shared" si="55"/>
        <v>-0.3619441571871768</v>
      </c>
    </row>
    <row r="98" spans="2:19" s="6" customFormat="1" ht="12.75">
      <c r="B98" s="30" t="s">
        <v>88</v>
      </c>
      <c r="C98" s="29"/>
      <c r="D98" s="29"/>
      <c r="E98" s="28" t="s">
        <v>179</v>
      </c>
      <c r="F98" s="65">
        <f t="shared" si="53"/>
        <v>-0.728744939271255</v>
      </c>
      <c r="G98" s="65">
        <f t="shared" si="53"/>
        <v>-6.524317912218268</v>
      </c>
      <c r="H98" s="65">
        <f t="shared" si="53"/>
        <v>6.25</v>
      </c>
      <c r="I98" s="65">
        <v>0</v>
      </c>
      <c r="J98" s="65">
        <f t="shared" si="53"/>
        <v>-84.61538461538461</v>
      </c>
      <c r="K98" s="65">
        <f t="shared" si="53"/>
        <v>26.666666666666668</v>
      </c>
      <c r="L98" s="65">
        <f t="shared" si="53"/>
        <v>8.609271523178808</v>
      </c>
      <c r="M98" s="65">
        <f t="shared" si="53"/>
        <v>75</v>
      </c>
      <c r="N98" s="65">
        <f aca="true" t="shared" si="56" ref="N98:S98">SUM((N53-N58)/N53)*100</f>
        <v>-17.364016736401673</v>
      </c>
      <c r="O98" s="65">
        <f t="shared" si="56"/>
        <v>20</v>
      </c>
      <c r="P98" s="65">
        <f t="shared" si="56"/>
        <v>-9.090909090909092</v>
      </c>
      <c r="Q98" s="65">
        <f t="shared" si="56"/>
        <v>-2.1739130434782608</v>
      </c>
      <c r="R98" s="65">
        <f t="shared" si="56"/>
        <v>6.506584043377226</v>
      </c>
      <c r="S98" s="65">
        <f t="shared" si="56"/>
        <v>-1.1784511784511784</v>
      </c>
    </row>
    <row r="99" spans="2:19" s="6" customFormat="1" ht="12.75">
      <c r="B99" s="26" t="s">
        <v>89</v>
      </c>
      <c r="C99" s="29"/>
      <c r="D99" s="29"/>
      <c r="E99" s="28" t="s">
        <v>180</v>
      </c>
      <c r="F99" s="65">
        <f t="shared" si="53"/>
        <v>-140</v>
      </c>
      <c r="G99" s="65">
        <v>0</v>
      </c>
      <c r="H99" s="65">
        <f t="shared" si="53"/>
        <v>27.659574468085108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f aca="true" t="shared" si="57" ref="N99:S99">SUM((N54-N59)/N54)*100</f>
        <v>8.171206225680933</v>
      </c>
      <c r="O99" s="65">
        <v>0</v>
      </c>
      <c r="P99" s="65">
        <v>0</v>
      </c>
      <c r="Q99" s="65">
        <v>0</v>
      </c>
      <c r="R99" s="65">
        <f t="shared" si="57"/>
        <v>-3.571428571428571</v>
      </c>
      <c r="S99" s="65">
        <f t="shared" si="57"/>
        <v>-0.5296610169491525</v>
      </c>
    </row>
    <row r="100" spans="2:14" s="12" customFormat="1" ht="12">
      <c r="B100" s="16"/>
      <c r="C100" s="17"/>
      <c r="D100" s="17"/>
      <c r="E100" s="18"/>
      <c r="F100" s="18"/>
      <c r="G100" s="19"/>
      <c r="H100" s="19"/>
      <c r="I100" s="19"/>
      <c r="J100" s="19"/>
      <c r="K100" s="19"/>
      <c r="L100" s="19"/>
      <c r="M100" s="19"/>
      <c r="N100" s="19"/>
    </row>
    <row r="101" spans="2:6" s="6" customFormat="1" ht="12">
      <c r="B101" s="20" t="s">
        <v>90</v>
      </c>
      <c r="C101" s="20"/>
      <c r="D101" s="20"/>
      <c r="E101" s="20"/>
      <c r="F101" s="20"/>
    </row>
    <row r="102" spans="2:6" s="6" customFormat="1" ht="12">
      <c r="B102" s="20" t="s">
        <v>91</v>
      </c>
      <c r="C102" s="20"/>
      <c r="D102" s="20"/>
      <c r="E102" s="20"/>
      <c r="F102" s="20"/>
    </row>
    <row r="103" spans="2:6" s="6" customFormat="1" ht="12">
      <c r="B103" s="21"/>
      <c r="C103" s="21"/>
      <c r="D103" s="21"/>
      <c r="E103" s="21"/>
      <c r="F103" s="21"/>
    </row>
    <row r="104" spans="2:6" s="6" customFormat="1" ht="12">
      <c r="B104" s="21"/>
      <c r="C104" s="21"/>
      <c r="D104" s="21"/>
      <c r="E104" s="21"/>
      <c r="F104" s="21"/>
    </row>
    <row r="105" spans="2:5" s="6" customFormat="1" ht="12">
      <c r="B105" s="21"/>
      <c r="C105" s="21"/>
      <c r="D105" s="21"/>
      <c r="E105" s="21"/>
    </row>
    <row r="106" spans="2:5" s="6" customFormat="1" ht="12">
      <c r="B106" s="21"/>
      <c r="C106" s="21"/>
      <c r="D106" s="21"/>
      <c r="E106" s="21"/>
    </row>
    <row r="107" spans="2:5" s="6" customFormat="1" ht="12">
      <c r="B107" s="21"/>
      <c r="C107" s="21"/>
      <c r="D107" s="21"/>
      <c r="E107" s="21"/>
    </row>
    <row r="108" spans="2:5" s="6" customFormat="1" ht="12">
      <c r="B108" s="21"/>
      <c r="C108" s="21"/>
      <c r="D108" s="21"/>
      <c r="E108" s="21"/>
    </row>
    <row r="109" spans="2:5" s="6" customFormat="1" ht="12">
      <c r="B109" s="21"/>
      <c r="C109" s="21"/>
      <c r="D109" s="21"/>
      <c r="E109" s="21"/>
    </row>
    <row r="110" spans="2:5" s="6" customFormat="1" ht="12">
      <c r="B110" s="21"/>
      <c r="C110" s="21"/>
      <c r="D110" s="21"/>
      <c r="E110" s="21"/>
    </row>
    <row r="111" spans="2:5" s="6" customFormat="1" ht="12">
      <c r="B111" s="21"/>
      <c r="C111" s="21"/>
      <c r="D111" s="21"/>
      <c r="E111" s="21"/>
    </row>
    <row r="112" spans="2:5" s="6" customFormat="1" ht="12">
      <c r="B112" s="21"/>
      <c r="C112" s="21"/>
      <c r="D112" s="21"/>
      <c r="E112" s="21"/>
    </row>
    <row r="113" spans="2:5" s="6" customFormat="1" ht="12">
      <c r="B113" s="21"/>
      <c r="C113" s="21"/>
      <c r="D113" s="21"/>
      <c r="E113" s="21"/>
    </row>
    <row r="114" spans="2:5" s="6" customFormat="1" ht="12">
      <c r="B114" s="21"/>
      <c r="C114" s="21"/>
      <c r="D114" s="21"/>
      <c r="E114" s="21"/>
    </row>
    <row r="115" spans="2:5" s="6" customFormat="1" ht="12">
      <c r="B115" s="21"/>
      <c r="C115" s="21"/>
      <c r="D115" s="21"/>
      <c r="E115" s="21"/>
    </row>
    <row r="116" spans="2:5" s="6" customFormat="1" ht="12">
      <c r="B116" s="21"/>
      <c r="C116" s="21"/>
      <c r="D116" s="21"/>
      <c r="E116" s="21"/>
    </row>
    <row r="117" spans="2:5" s="6" customFormat="1" ht="12">
      <c r="B117" s="21"/>
      <c r="C117" s="21"/>
      <c r="D117" s="21"/>
      <c r="E117" s="21"/>
    </row>
    <row r="118" spans="2:5" s="6" customFormat="1" ht="12">
      <c r="B118" s="21"/>
      <c r="C118" s="21"/>
      <c r="D118" s="21"/>
      <c r="E118" s="21"/>
    </row>
    <row r="119" spans="2:5" s="6" customFormat="1" ht="12">
      <c r="B119" s="21"/>
      <c r="C119" s="21"/>
      <c r="D119" s="21"/>
      <c r="E119" s="21"/>
    </row>
    <row r="120" spans="2:5" s="6" customFormat="1" ht="12">
      <c r="B120" s="21"/>
      <c r="C120" s="21"/>
      <c r="D120" s="21"/>
      <c r="E120" s="21"/>
    </row>
    <row r="121" spans="2:5" s="6" customFormat="1" ht="12">
      <c r="B121" s="21"/>
      <c r="C121" s="21"/>
      <c r="D121" s="21"/>
      <c r="E121" s="21"/>
    </row>
    <row r="122" spans="2:5" s="6" customFormat="1" ht="12">
      <c r="B122" s="21"/>
      <c r="C122" s="21"/>
      <c r="D122" s="21"/>
      <c r="E122" s="21"/>
    </row>
    <row r="123" spans="2:5" s="6" customFormat="1" ht="12">
      <c r="B123" s="21"/>
      <c r="C123" s="21"/>
      <c r="D123" s="21"/>
      <c r="E123" s="21"/>
    </row>
    <row r="124" spans="2:5" s="6" customFormat="1" ht="12">
      <c r="B124" s="21"/>
      <c r="C124" s="21"/>
      <c r="D124" s="21"/>
      <c r="E124" s="21"/>
    </row>
    <row r="125" s="6" customFormat="1" ht="12"/>
    <row r="126" s="6" customFormat="1" ht="12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</sheetData>
  <mergeCells count="29">
    <mergeCell ref="D10:K10"/>
    <mergeCell ref="D11:K11"/>
    <mergeCell ref="B20:D20"/>
    <mergeCell ref="A6:B6"/>
    <mergeCell ref="D6:E6"/>
    <mergeCell ref="D8:K8"/>
    <mergeCell ref="D9:K9"/>
    <mergeCell ref="B18:D18"/>
    <mergeCell ref="B21:D21"/>
    <mergeCell ref="D12:K12"/>
    <mergeCell ref="D13:K13"/>
    <mergeCell ref="B22:D22"/>
    <mergeCell ref="B23:D23"/>
    <mergeCell ref="B24:D24"/>
    <mergeCell ref="B30:D30"/>
    <mergeCell ref="B31:D31"/>
    <mergeCell ref="B32:D32"/>
    <mergeCell ref="B33:D33"/>
    <mergeCell ref="B34:D34"/>
    <mergeCell ref="B40:D40"/>
    <mergeCell ref="B41:D41"/>
    <mergeCell ref="B42:D42"/>
    <mergeCell ref="B43:D43"/>
    <mergeCell ref="B53:D53"/>
    <mergeCell ref="B54:D54"/>
    <mergeCell ref="B44:D44"/>
    <mergeCell ref="B50:D50"/>
    <mergeCell ref="B51:D51"/>
    <mergeCell ref="B52:D52"/>
  </mergeCells>
  <printOptions/>
  <pageMargins left="0.75" right="0.75" top="1" bottom="1" header="0" footer="0"/>
  <pageSetup fitToHeight="2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cp:lastPrinted>2007-05-14T17:28:28Z</cp:lastPrinted>
  <dcterms:created xsi:type="dcterms:W3CDTF">2006-07-09T14:42:40Z</dcterms:created>
  <dcterms:modified xsi:type="dcterms:W3CDTF">2007-08-09T17:26:04Z</dcterms:modified>
  <cp:category/>
  <cp:version/>
  <cp:contentType/>
  <cp:contentStatus/>
</cp:coreProperties>
</file>