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755" windowHeight="7905" activeTab="0"/>
  </bookViews>
  <sheets>
    <sheet name="Tabla 21-04" sheetId="1" r:id="rId1"/>
  </sheets>
  <definedNames>
    <definedName name="_xlnm.Print_Area" localSheetId="0">'Tabla 21-04'!$B$1:$Z$51</definedName>
  </definedNames>
  <calcPr fullCalcOnLoad="1"/>
</workbook>
</file>

<file path=xl/sharedStrings.xml><?xml version="1.0" encoding="utf-8"?>
<sst xmlns="http://schemas.openxmlformats.org/spreadsheetml/2006/main" count="94" uniqueCount="94">
  <si>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</si>
  <si>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</si>
  <si>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</si>
  <si>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</si>
  <si>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</si>
  <si>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</si>
  <si>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Total de Hogares por tipo de servicio de agua, tipo de servicio sanitario y forma de disposición de desechos sólidos</t>
  </si>
  <si>
    <t>Indicador</t>
  </si>
  <si>
    <t>Cobertura Geográfica</t>
  </si>
  <si>
    <t>Municipios del Departamento de Chimaltenango</t>
  </si>
  <si>
    <t>Fecha de Publicación</t>
  </si>
  <si>
    <t>Unidad de Medida</t>
  </si>
  <si>
    <t xml:space="preserve">Número de personas </t>
  </si>
  <si>
    <t>Fuente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</si>
  <si>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</si>
  <si>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</si>
  <si>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</si>
  <si>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</si>
  <si>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</si>
  <si>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</si>
  <si>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</si>
  <si>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</si>
  <si>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</si>
  <si>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</si>
  <si>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</si>
  <si>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</si>
  <si>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</si>
  <si>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</si>
  <si>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</si>
  <si>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</si>
  <si>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21a Total de Viviendas</t>
  </si>
  <si>
    <t>T_VIV</t>
  </si>
  <si>
    <t>21b Viviendas con Chorro uso exclusivo</t>
  </si>
  <si>
    <t>AGUA_CH_EX</t>
  </si>
  <si>
    <t>21c Viviendas con Chorro para varios hogares</t>
  </si>
  <si>
    <t>AGUA_CH_VH</t>
  </si>
  <si>
    <t>21d Viviendas que utilizan Chorro publico (fuera de hogar)</t>
  </si>
  <si>
    <t>AGUA_CH_PB</t>
  </si>
  <si>
    <t>21e Viviendas que utilizan Pozo</t>
  </si>
  <si>
    <t>AGUA_POZO</t>
  </si>
  <si>
    <t>21f Vivienas que utilizan agua Camión o tonel</t>
  </si>
  <si>
    <t>AGUA_CA_TN</t>
  </si>
  <si>
    <t>21g Viviendas que utilizan agua de Río, Lago o Manantial</t>
  </si>
  <si>
    <t>AGUA_RIO_L</t>
  </si>
  <si>
    <t>21h Viviendas que utilizan otro tipo de fuente de agua</t>
  </si>
  <si>
    <t>AGUA_OTRO</t>
  </si>
  <si>
    <t>21i Viviendas que disponen de sevicio sanitario</t>
  </si>
  <si>
    <t>VIV_SAN</t>
  </si>
  <si>
    <t>21j Viviendas que no disponen de servicio sanitario</t>
  </si>
  <si>
    <t>VIV_NO_SAN</t>
  </si>
  <si>
    <t>21k Viviendas con servicio sanitario de uso exclusivo conectado a red de drenaje</t>
  </si>
  <si>
    <t>SAN_DRE</t>
  </si>
  <si>
    <t>21l Viviendas con servicio sanitario de uso exclusivo conectado a fosa séptica</t>
  </si>
  <si>
    <t>SAN_FSE</t>
  </si>
  <si>
    <t>21m Viviendas con servicio sanitario de uso exclusivo excusado lavable</t>
  </si>
  <si>
    <t>SAN_EXC</t>
  </si>
  <si>
    <t>21n Viviendas con servicio sanitario de uso exclusivo letrina o pozo ciego</t>
  </si>
  <si>
    <t>SAN_LET</t>
  </si>
  <si>
    <t>21ñ Viviendas con servicio sanitario de uso compartido conectado a red de drenaje</t>
  </si>
  <si>
    <t>SAN_DRE_VH</t>
  </si>
  <si>
    <t>21o Viviendas con servicio sanitario de uso compartido conectado a fosa séptica</t>
  </si>
  <si>
    <t>SAN_FSE_VH</t>
  </si>
  <si>
    <t>21p Viviendas con servicio sanitario de uso compartido excusado lavable</t>
  </si>
  <si>
    <t>SAN_EXC_VH</t>
  </si>
  <si>
    <t>21q Viviendas con servicio sanitario de uso compartido letrina o pozo ciego</t>
  </si>
  <si>
    <t>SAN_LET_VH</t>
  </si>
  <si>
    <t>21r Viviendas que usan servicio municipal de eliminación de basura</t>
  </si>
  <si>
    <t>BASU_MUNI</t>
  </si>
  <si>
    <t>21s Viviendas que usan servicio privado de eliminación de basura</t>
  </si>
  <si>
    <t>BASU_PV</t>
  </si>
  <si>
    <t>21t Viviendas que queman la basura</t>
  </si>
  <si>
    <t>BASU_QUEMA</t>
  </si>
  <si>
    <t>21u Viviendas que tiran la basura en cualquier lugar</t>
  </si>
  <si>
    <t>BASU_TIRA</t>
  </si>
  <si>
    <t>21v Viviendas que entierran  la basura</t>
  </si>
  <si>
    <t>BASU_ENT</t>
  </si>
  <si>
    <t>21w Viviendas que utilizan otra forma de eliminación de basura</t>
  </si>
  <si>
    <t>BASU_OTRA</t>
  </si>
  <si>
    <t>P_NO_AGUA</t>
  </si>
  <si>
    <t xml:space="preserve">21y Porcentaje de hogares que no disponen de servicio sanitario        
</t>
  </si>
  <si>
    <t>P_NO_SAN</t>
  </si>
  <si>
    <t>21z Porcentaje de hogares que utilizan servicio municipal o privado de eliminación de basura</t>
  </si>
  <si>
    <t>P_NO_BAS</t>
  </si>
  <si>
    <t>Código Departamento y Municipio</t>
  </si>
  <si>
    <t>Código de campo</t>
  </si>
  <si>
    <t>Servicio Sanitario</t>
  </si>
  <si>
    <t>Servicio de agua</t>
  </si>
  <si>
    <t>Eliminación de Basura</t>
  </si>
  <si>
    <t>Departamento de Chimaltenango</t>
  </si>
  <si>
    <r>
      <t>´</t>
    </r>
    <r>
      <rPr>
        <b/>
        <sz val="9"/>
        <rFont val="Arial"/>
        <family val="2"/>
      </rPr>
      <t>21 - 04</t>
    </r>
  </si>
  <si>
    <t>21x Porcentaje de hogares que no están conectados a la red de distribución de agua (pozo, camión o tonel, río, lago o manantial, otro tipo)</t>
  </si>
  <si>
    <t xml:space="preserve">Porcentaje de hogares no conectados a red de distribución de agua, que no disponen de servicio sanitario, que no utilizan servicio formal de disposición de basura </t>
  </si>
  <si>
    <t>Instituto Nacional de Estadística, XI Censo de Población y VI Habitación</t>
  </si>
  <si>
    <t>4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</si>
</sst>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0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/>
    </xf>
    <xf numFmtId="164" fontId="3" fillId="2" borderId="11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164" fontId="1" fillId="2" borderId="11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/>
    </xf>
    <xf numFmtId="2" fontId="7" fillId="2" borderId="11" xfId="0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49" fontId="1" fillId="3" borderId="11" xfId="0" applyNumberFormat="1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114300</xdr:rowOff>
    </xdr:from>
    <xdr:to>
      <xdr:col>11</xdr:col>
      <xdr:colOff>219075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143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0"/>
  <sheetViews>
    <sheetView showGridLines="0" tabSelected="1" zoomScale="70" zoomScaleNormal="70" workbookViewId="0" topLeftCell="A1">
      <selection activeCell="D9" sqref="D9:K9"/>
    </sheetView>
  </sheetViews>
  <sheetFormatPr defaultColWidth="11.421875" defaultRowHeight="12.75"/>
  <cols>
    <col min="1" max="1" width="3.00390625" style="0" customWidth="1"/>
    <col min="7" max="7" width="13.421875" style="0" customWidth="1"/>
    <col min="8" max="8" width="9.57421875" style="0" customWidth="1"/>
    <col min="9" max="9" width="15.00390625" style="0" bestFit="1" customWidth="1"/>
    <col min="10" max="10" width="14.8515625" style="0" bestFit="1" customWidth="1"/>
    <col min="20" max="20" width="12.8515625" style="0" customWidth="1"/>
    <col min="26" max="26" width="14.57421875" style="0" customWidth="1"/>
  </cols>
  <sheetData>
    <row r="1" spans="2:25" ht="12.75">
      <c r="B1" s="9" t="s">
        <v>0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2.75">
      <c r="B2" s="9" t="s">
        <v>1</v>
      </c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ht="12.75">
      <c r="B3" s="9" t="s">
        <v>2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ht="12.75">
      <c r="B4" s="9" t="s">
        <v>3</v>
      </c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12.75">
      <c r="B6" s="54" t="s">
        <v>4</v>
      </c>
      <c r="C6" s="55"/>
      <c r="D6" s="3"/>
      <c r="E6" s="53" t="s">
        <v>89</v>
      </c>
      <c r="F6" s="4"/>
      <c r="G6" s="10"/>
      <c r="H6" s="10"/>
      <c r="I6" s="5"/>
      <c r="J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12.75">
      <c r="B8" s="18" t="s">
        <v>5</v>
      </c>
      <c r="C8" s="19"/>
      <c r="D8" s="20" t="s">
        <v>6</v>
      </c>
      <c r="E8" s="19"/>
      <c r="F8" s="19"/>
      <c r="G8" s="19"/>
      <c r="H8" s="19"/>
      <c r="I8" s="19"/>
      <c r="J8" s="19"/>
      <c r="K8" s="26"/>
      <c r="L8" s="2"/>
      <c r="M8" s="6"/>
      <c r="N8" s="6"/>
      <c r="O8" s="6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23.25" customHeight="1">
      <c r="B9" s="21" t="s">
        <v>7</v>
      </c>
      <c r="C9" s="7"/>
      <c r="D9" s="30" t="s">
        <v>91</v>
      </c>
      <c r="E9" s="31"/>
      <c r="F9" s="31"/>
      <c r="G9" s="31"/>
      <c r="H9" s="31"/>
      <c r="I9" s="31"/>
      <c r="J9" s="31"/>
      <c r="K9" s="32"/>
      <c r="L9" s="2"/>
      <c r="M9" s="7"/>
      <c r="N9" s="7"/>
      <c r="O9" s="7"/>
      <c r="P9" s="8"/>
      <c r="Q9" s="8"/>
      <c r="R9" s="8"/>
      <c r="S9" s="8"/>
      <c r="T9" s="8"/>
      <c r="U9" s="8"/>
      <c r="V9" s="8"/>
      <c r="W9" s="8"/>
      <c r="X9" s="8"/>
      <c r="Y9" s="8"/>
    </row>
    <row r="10" spans="2:25" ht="12.75">
      <c r="B10" s="22" t="s">
        <v>8</v>
      </c>
      <c r="C10" s="6"/>
      <c r="D10" s="6" t="s">
        <v>9</v>
      </c>
      <c r="E10" s="6"/>
      <c r="F10" s="6"/>
      <c r="G10" s="6"/>
      <c r="H10" s="6"/>
      <c r="I10" s="6"/>
      <c r="J10" s="6"/>
      <c r="K10" s="27"/>
      <c r="L10" s="2"/>
      <c r="M10" s="6"/>
      <c r="N10" s="6"/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2:25" ht="12.75">
      <c r="B11" s="22" t="s">
        <v>10</v>
      </c>
      <c r="C11" s="6"/>
      <c r="D11" s="23">
        <v>2002</v>
      </c>
      <c r="E11" s="23"/>
      <c r="F11" s="23"/>
      <c r="G11" s="6"/>
      <c r="H11" s="6"/>
      <c r="I11" s="6"/>
      <c r="J11" s="6"/>
      <c r="K11" s="27"/>
      <c r="L11" s="2"/>
      <c r="M11" s="6"/>
      <c r="N11" s="6"/>
      <c r="O11" s="6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2:25" ht="12.75">
      <c r="B12" s="22" t="s">
        <v>11</v>
      </c>
      <c r="C12" s="6"/>
      <c r="D12" s="6" t="s">
        <v>12</v>
      </c>
      <c r="E12" s="6"/>
      <c r="F12" s="6"/>
      <c r="G12" s="6"/>
      <c r="H12" s="6"/>
      <c r="I12" s="6"/>
      <c r="J12" s="6"/>
      <c r="K12" s="27"/>
      <c r="L12" s="2"/>
      <c r="M12" s="6"/>
      <c r="N12" s="6"/>
      <c r="O12" s="6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2:25" ht="12.75">
      <c r="B13" s="24" t="s">
        <v>13</v>
      </c>
      <c r="C13" s="25"/>
      <c r="D13" s="25" t="s">
        <v>92</v>
      </c>
      <c r="E13" s="25"/>
      <c r="F13" s="25"/>
      <c r="G13" s="25"/>
      <c r="H13" s="25"/>
      <c r="I13" s="25"/>
      <c r="J13" s="25"/>
      <c r="K13" s="28"/>
      <c r="L13" s="2"/>
      <c r="M13" s="6"/>
      <c r="N13" s="6"/>
      <c r="O13" s="6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25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1"/>
      <c r="R14" s="2"/>
      <c r="S14" s="2"/>
      <c r="T14" s="12"/>
      <c r="U14" s="12"/>
      <c r="V14" s="12"/>
      <c r="W14" s="2"/>
      <c r="X14" s="2"/>
      <c r="Y14" s="2"/>
    </row>
    <row r="15" spans="2:25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1"/>
      <c r="R15" s="2"/>
      <c r="S15" s="2"/>
      <c r="T15" s="12"/>
      <c r="U15" s="2"/>
      <c r="V15" s="2"/>
      <c r="W15" s="2"/>
      <c r="X15" s="2"/>
      <c r="Y15" s="2"/>
    </row>
    <row r="16" spans="2:25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2:25" ht="12.75"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2:26" ht="27" customHeight="1">
      <c r="B18" s="16"/>
      <c r="C18" s="16"/>
      <c r="D18" s="16"/>
      <c r="E18" s="16"/>
      <c r="F18" s="16"/>
      <c r="G18" s="16"/>
      <c r="H18" s="16"/>
      <c r="I18" s="17"/>
      <c r="J18" s="49" t="s">
        <v>14</v>
      </c>
      <c r="K18" s="49" t="s">
        <v>15</v>
      </c>
      <c r="L18" s="49" t="s">
        <v>16</v>
      </c>
      <c r="M18" s="49" t="s">
        <v>17</v>
      </c>
      <c r="N18" s="49" t="s">
        <v>18</v>
      </c>
      <c r="O18" s="49" t="s">
        <v>19</v>
      </c>
      <c r="P18" s="49" t="s">
        <v>20</v>
      </c>
      <c r="Q18" s="49" t="s">
        <v>21</v>
      </c>
      <c r="R18" s="49" t="s">
        <v>22</v>
      </c>
      <c r="S18" s="49" t="s">
        <v>23</v>
      </c>
      <c r="T18" s="49" t="s">
        <v>24</v>
      </c>
      <c r="U18" s="49" t="s">
        <v>25</v>
      </c>
      <c r="V18" s="49" t="s">
        <v>26</v>
      </c>
      <c r="W18" s="49" t="s">
        <v>27</v>
      </c>
      <c r="X18" s="49" t="s">
        <v>28</v>
      </c>
      <c r="Y18" s="49" t="s">
        <v>29</v>
      </c>
      <c r="Z18" s="49" t="s">
        <v>88</v>
      </c>
    </row>
    <row r="19" spans="2:26" ht="12.75" customHeight="1">
      <c r="B19" s="51" t="s">
        <v>83</v>
      </c>
      <c r="C19" s="51"/>
      <c r="D19" s="51"/>
      <c r="E19" s="51"/>
      <c r="F19" s="51"/>
      <c r="G19" s="51"/>
      <c r="H19" s="51"/>
      <c r="I19" s="52" t="s">
        <v>84</v>
      </c>
      <c r="J19" s="50">
        <v>401</v>
      </c>
      <c r="K19" s="50">
        <v>402</v>
      </c>
      <c r="L19" s="50">
        <v>403</v>
      </c>
      <c r="M19" s="50">
        <v>404</v>
      </c>
      <c r="N19" s="50">
        <v>405</v>
      </c>
      <c r="O19" s="50">
        <v>406</v>
      </c>
      <c r="P19" s="50">
        <v>407</v>
      </c>
      <c r="Q19" s="50">
        <v>408</v>
      </c>
      <c r="R19" s="50">
        <v>409</v>
      </c>
      <c r="S19" s="50">
        <v>410</v>
      </c>
      <c r="T19" s="50">
        <v>411</v>
      </c>
      <c r="U19" s="50">
        <v>412</v>
      </c>
      <c r="V19" s="50">
        <v>413</v>
      </c>
      <c r="W19" s="50">
        <v>414</v>
      </c>
      <c r="X19" s="50">
        <v>415</v>
      </c>
      <c r="Y19" s="50">
        <v>416</v>
      </c>
      <c r="Z19" s="49" t="s">
        <v>93</v>
      </c>
    </row>
    <row r="20" spans="2:2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2:26" ht="12.75">
      <c r="B21" s="33" t="s">
        <v>30</v>
      </c>
      <c r="C21" s="34"/>
      <c r="D21" s="34"/>
      <c r="E21" s="34"/>
      <c r="F21" s="34"/>
      <c r="G21" s="34"/>
      <c r="H21" s="34"/>
      <c r="I21" s="35" t="s">
        <v>31</v>
      </c>
      <c r="J21" s="36">
        <v>14367</v>
      </c>
      <c r="K21" s="36">
        <v>3610</v>
      </c>
      <c r="L21" s="36">
        <v>10747</v>
      </c>
      <c r="M21" s="36">
        <v>6938</v>
      </c>
      <c r="N21" s="36">
        <v>1897</v>
      </c>
      <c r="O21" s="36">
        <v>10253</v>
      </c>
      <c r="P21" s="36">
        <v>8134</v>
      </c>
      <c r="Q21" s="36">
        <v>1647</v>
      </c>
      <c r="R21" s="36">
        <v>4628</v>
      </c>
      <c r="S21" s="36">
        <v>1227</v>
      </c>
      <c r="T21" s="36">
        <v>3621</v>
      </c>
      <c r="U21" s="36">
        <v>4125</v>
      </c>
      <c r="V21" s="36">
        <v>4105</v>
      </c>
      <c r="W21" s="36">
        <v>1863</v>
      </c>
      <c r="X21" s="36">
        <v>3599</v>
      </c>
      <c r="Y21" s="36">
        <v>2755</v>
      </c>
      <c r="Z21" s="36">
        <f>SUM(J21:Y21)</f>
        <v>83516</v>
      </c>
    </row>
    <row r="22" spans="2:26" ht="12.75">
      <c r="B22" s="37" t="s">
        <v>86</v>
      </c>
      <c r="C22" s="38"/>
      <c r="D22" s="38"/>
      <c r="E22" s="38"/>
      <c r="F22" s="38"/>
      <c r="G22" s="38"/>
      <c r="H22" s="38"/>
      <c r="I22" s="35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2:26" ht="12.75">
      <c r="B23" s="33" t="s">
        <v>32</v>
      </c>
      <c r="C23" s="34"/>
      <c r="D23" s="34"/>
      <c r="E23" s="34"/>
      <c r="F23" s="34"/>
      <c r="G23" s="34"/>
      <c r="H23" s="34"/>
      <c r="I23" s="35" t="s">
        <v>33</v>
      </c>
      <c r="J23" s="39">
        <v>10609</v>
      </c>
      <c r="K23" s="39">
        <v>3361</v>
      </c>
      <c r="L23" s="39">
        <v>6589</v>
      </c>
      <c r="M23" s="39">
        <v>4233</v>
      </c>
      <c r="N23" s="39">
        <v>1550</v>
      </c>
      <c r="O23" s="39">
        <v>7138</v>
      </c>
      <c r="P23" s="39">
        <v>3714</v>
      </c>
      <c r="Q23" s="39">
        <v>893</v>
      </c>
      <c r="R23" s="39">
        <v>1311</v>
      </c>
      <c r="S23" s="39">
        <v>877</v>
      </c>
      <c r="T23" s="39">
        <v>2870</v>
      </c>
      <c r="U23" s="39">
        <v>2928</v>
      </c>
      <c r="V23" s="39">
        <v>3092</v>
      </c>
      <c r="W23" s="39">
        <v>1432</v>
      </c>
      <c r="X23" s="39">
        <v>2918</v>
      </c>
      <c r="Y23" s="39">
        <v>2473</v>
      </c>
      <c r="Z23" s="39">
        <f aca="true" t="shared" si="0" ref="Z23:Z47">SUM(J23:Y23)</f>
        <v>55988</v>
      </c>
    </row>
    <row r="24" spans="2:26" ht="12.75">
      <c r="B24" s="33" t="s">
        <v>34</v>
      </c>
      <c r="C24" s="34"/>
      <c r="D24" s="34"/>
      <c r="E24" s="34"/>
      <c r="F24" s="34"/>
      <c r="G24" s="34"/>
      <c r="H24" s="34"/>
      <c r="I24" s="35" t="s">
        <v>35</v>
      </c>
      <c r="J24" s="39">
        <v>1007</v>
      </c>
      <c r="K24" s="39">
        <v>10</v>
      </c>
      <c r="L24" s="39">
        <v>117</v>
      </c>
      <c r="M24" s="39">
        <v>406</v>
      </c>
      <c r="N24" s="39">
        <v>14</v>
      </c>
      <c r="O24" s="39">
        <v>44</v>
      </c>
      <c r="P24" s="39">
        <v>485</v>
      </c>
      <c r="Q24" s="39">
        <v>31</v>
      </c>
      <c r="R24" s="39">
        <v>26</v>
      </c>
      <c r="S24" s="39">
        <v>31</v>
      </c>
      <c r="T24" s="39">
        <v>60</v>
      </c>
      <c r="U24" s="39">
        <v>307</v>
      </c>
      <c r="V24" s="39">
        <v>267</v>
      </c>
      <c r="W24" s="39">
        <v>136</v>
      </c>
      <c r="X24" s="39">
        <v>68</v>
      </c>
      <c r="Y24" s="39">
        <v>7</v>
      </c>
      <c r="Z24" s="39">
        <f t="shared" si="0"/>
        <v>3016</v>
      </c>
    </row>
    <row r="25" spans="2:26" ht="12.75">
      <c r="B25" s="33" t="s">
        <v>36</v>
      </c>
      <c r="C25" s="34"/>
      <c r="D25" s="34"/>
      <c r="E25" s="34"/>
      <c r="F25" s="34"/>
      <c r="G25" s="34"/>
      <c r="H25" s="34"/>
      <c r="I25" s="35" t="s">
        <v>37</v>
      </c>
      <c r="J25" s="39">
        <v>1189</v>
      </c>
      <c r="K25" s="39">
        <v>5</v>
      </c>
      <c r="L25" s="39">
        <v>364</v>
      </c>
      <c r="M25" s="39">
        <v>1011</v>
      </c>
      <c r="N25" s="39">
        <v>11</v>
      </c>
      <c r="O25" s="39">
        <v>483</v>
      </c>
      <c r="P25" s="39">
        <v>1845</v>
      </c>
      <c r="Q25" s="39">
        <v>340</v>
      </c>
      <c r="R25" s="39">
        <v>534</v>
      </c>
      <c r="S25" s="39">
        <v>151</v>
      </c>
      <c r="T25" s="39">
        <v>412</v>
      </c>
      <c r="U25" s="39">
        <v>301</v>
      </c>
      <c r="V25" s="39">
        <v>387</v>
      </c>
      <c r="W25" s="39">
        <v>47</v>
      </c>
      <c r="X25" s="39">
        <v>107</v>
      </c>
      <c r="Y25" s="39">
        <v>93</v>
      </c>
      <c r="Z25" s="39">
        <f t="shared" si="0"/>
        <v>7280</v>
      </c>
    </row>
    <row r="26" spans="2:26" ht="12.75">
      <c r="B26" s="33" t="s">
        <v>38</v>
      </c>
      <c r="C26" s="34"/>
      <c r="D26" s="34"/>
      <c r="E26" s="34"/>
      <c r="F26" s="34"/>
      <c r="G26" s="34"/>
      <c r="H26" s="34"/>
      <c r="I26" s="35" t="s">
        <v>39</v>
      </c>
      <c r="J26" s="39">
        <v>680</v>
      </c>
      <c r="K26" s="39">
        <v>206</v>
      </c>
      <c r="L26" s="39">
        <v>2803</v>
      </c>
      <c r="M26" s="39">
        <v>1092</v>
      </c>
      <c r="N26" s="39">
        <v>276</v>
      </c>
      <c r="O26" s="39">
        <v>1933</v>
      </c>
      <c r="P26" s="39">
        <v>1937</v>
      </c>
      <c r="Q26" s="39">
        <v>65</v>
      </c>
      <c r="R26" s="39">
        <v>2555</v>
      </c>
      <c r="S26" s="39">
        <v>141</v>
      </c>
      <c r="T26" s="39">
        <v>76</v>
      </c>
      <c r="U26" s="39">
        <v>129</v>
      </c>
      <c r="V26" s="39">
        <v>257</v>
      </c>
      <c r="W26" s="39">
        <v>204</v>
      </c>
      <c r="X26" s="39">
        <v>418</v>
      </c>
      <c r="Y26" s="39">
        <v>109</v>
      </c>
      <c r="Z26" s="39">
        <f t="shared" si="0"/>
        <v>12881</v>
      </c>
    </row>
    <row r="27" spans="2:26" ht="12.75">
      <c r="B27" s="33" t="s">
        <v>40</v>
      </c>
      <c r="C27" s="34"/>
      <c r="D27" s="34"/>
      <c r="E27" s="34"/>
      <c r="F27" s="34"/>
      <c r="G27" s="34"/>
      <c r="H27" s="34"/>
      <c r="I27" s="35" t="s">
        <v>41</v>
      </c>
      <c r="J27" s="39">
        <v>365</v>
      </c>
      <c r="K27" s="39">
        <v>0</v>
      </c>
      <c r="L27" s="39">
        <v>7</v>
      </c>
      <c r="M27" s="39">
        <v>9</v>
      </c>
      <c r="N27" s="39">
        <v>0</v>
      </c>
      <c r="O27" s="39">
        <v>12</v>
      </c>
      <c r="P27" s="39">
        <v>9</v>
      </c>
      <c r="Q27" s="39">
        <v>0</v>
      </c>
      <c r="R27" s="39">
        <v>14</v>
      </c>
      <c r="S27" s="39">
        <v>2</v>
      </c>
      <c r="T27" s="39">
        <v>36</v>
      </c>
      <c r="U27" s="39">
        <v>87</v>
      </c>
      <c r="V27" s="39">
        <v>6</v>
      </c>
      <c r="W27" s="39">
        <v>9</v>
      </c>
      <c r="X27" s="39">
        <v>3</v>
      </c>
      <c r="Y27" s="39">
        <v>10</v>
      </c>
      <c r="Z27" s="39">
        <f t="shared" si="0"/>
        <v>569</v>
      </c>
    </row>
    <row r="28" spans="2:26" ht="12.75">
      <c r="B28" s="33" t="s">
        <v>42</v>
      </c>
      <c r="C28" s="34"/>
      <c r="D28" s="34"/>
      <c r="E28" s="34"/>
      <c r="F28" s="34"/>
      <c r="G28" s="34"/>
      <c r="H28" s="34"/>
      <c r="I28" s="35" t="s">
        <v>43</v>
      </c>
      <c r="J28" s="39">
        <v>126</v>
      </c>
      <c r="K28" s="39">
        <v>1</v>
      </c>
      <c r="L28" s="39">
        <v>590</v>
      </c>
      <c r="M28" s="39">
        <v>84</v>
      </c>
      <c r="N28" s="39">
        <v>15</v>
      </c>
      <c r="O28" s="39">
        <v>511</v>
      </c>
      <c r="P28" s="39">
        <v>84</v>
      </c>
      <c r="Q28" s="39">
        <v>53</v>
      </c>
      <c r="R28" s="39">
        <v>95</v>
      </c>
      <c r="S28" s="39">
        <v>6</v>
      </c>
      <c r="T28" s="39">
        <v>103</v>
      </c>
      <c r="U28" s="39">
        <v>158</v>
      </c>
      <c r="V28" s="39">
        <v>31</v>
      </c>
      <c r="W28" s="39">
        <v>10</v>
      </c>
      <c r="X28" s="39">
        <v>31</v>
      </c>
      <c r="Y28" s="39">
        <v>11</v>
      </c>
      <c r="Z28" s="39">
        <f t="shared" si="0"/>
        <v>1909</v>
      </c>
    </row>
    <row r="29" spans="2:26" ht="12.75">
      <c r="B29" s="33" t="s">
        <v>44</v>
      </c>
      <c r="C29" s="34"/>
      <c r="D29" s="34"/>
      <c r="E29" s="34"/>
      <c r="F29" s="34"/>
      <c r="G29" s="34"/>
      <c r="H29" s="34"/>
      <c r="I29" s="35" t="s">
        <v>45</v>
      </c>
      <c r="J29" s="39">
        <v>391</v>
      </c>
      <c r="K29" s="39">
        <v>27</v>
      </c>
      <c r="L29" s="39">
        <v>277</v>
      </c>
      <c r="M29" s="39">
        <v>103</v>
      </c>
      <c r="N29" s="39">
        <v>31</v>
      </c>
      <c r="O29" s="39">
        <v>132</v>
      </c>
      <c r="P29" s="39">
        <v>60</v>
      </c>
      <c r="Q29" s="39">
        <v>265</v>
      </c>
      <c r="R29" s="39">
        <v>93</v>
      </c>
      <c r="S29" s="39">
        <v>19</v>
      </c>
      <c r="T29" s="39">
        <v>64</v>
      </c>
      <c r="U29" s="39">
        <v>215</v>
      </c>
      <c r="V29" s="39">
        <v>65</v>
      </c>
      <c r="W29" s="39">
        <v>25</v>
      </c>
      <c r="X29" s="39">
        <v>54</v>
      </c>
      <c r="Y29" s="39">
        <v>52</v>
      </c>
      <c r="Z29" s="39">
        <f t="shared" si="0"/>
        <v>1873</v>
      </c>
    </row>
    <row r="30" spans="2:26" ht="12.75">
      <c r="B30" s="40" t="s">
        <v>85</v>
      </c>
      <c r="C30" s="41"/>
      <c r="D30" s="41"/>
      <c r="E30" s="41"/>
      <c r="F30" s="41"/>
      <c r="G30" s="41"/>
      <c r="H30" s="41"/>
      <c r="I30" s="41"/>
      <c r="J30" s="41"/>
      <c r="K30" s="42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2:26" ht="12.75">
      <c r="B31" s="33" t="s">
        <v>46</v>
      </c>
      <c r="C31" s="34"/>
      <c r="D31" s="34"/>
      <c r="E31" s="34"/>
      <c r="F31" s="34"/>
      <c r="G31" s="34"/>
      <c r="H31" s="34"/>
      <c r="I31" s="35" t="s">
        <v>47</v>
      </c>
      <c r="J31" s="39">
        <v>13743</v>
      </c>
      <c r="K31" s="39">
        <v>3293</v>
      </c>
      <c r="L31" s="39">
        <v>9595</v>
      </c>
      <c r="M31" s="39">
        <v>6492</v>
      </c>
      <c r="N31" s="39">
        <v>1580</v>
      </c>
      <c r="O31" s="39">
        <v>9440</v>
      </c>
      <c r="P31" s="39">
        <v>7913</v>
      </c>
      <c r="Q31" s="39">
        <v>1269</v>
      </c>
      <c r="R31" s="39">
        <v>4456</v>
      </c>
      <c r="S31" s="39">
        <v>1142</v>
      </c>
      <c r="T31" s="39">
        <v>3209</v>
      </c>
      <c r="U31" s="39">
        <v>3832</v>
      </c>
      <c r="V31" s="39">
        <v>4003</v>
      </c>
      <c r="W31" s="39">
        <v>1811</v>
      </c>
      <c r="X31" s="39">
        <v>3508</v>
      </c>
      <c r="Y31" s="39">
        <v>2723</v>
      </c>
      <c r="Z31" s="39">
        <f t="shared" si="0"/>
        <v>78009</v>
      </c>
    </row>
    <row r="32" spans="2:28" ht="12.75">
      <c r="B32" s="33" t="s">
        <v>48</v>
      </c>
      <c r="C32" s="34"/>
      <c r="D32" s="34"/>
      <c r="E32" s="34"/>
      <c r="F32" s="34"/>
      <c r="G32" s="34"/>
      <c r="H32" s="34"/>
      <c r="I32" s="35" t="s">
        <v>49</v>
      </c>
      <c r="J32" s="39">
        <v>624</v>
      </c>
      <c r="K32" s="39">
        <v>317</v>
      </c>
      <c r="L32" s="39">
        <v>1152</v>
      </c>
      <c r="M32" s="39">
        <v>446</v>
      </c>
      <c r="N32" s="39">
        <v>317</v>
      </c>
      <c r="O32" s="39">
        <v>813</v>
      </c>
      <c r="P32" s="39">
        <v>221</v>
      </c>
      <c r="Q32" s="39">
        <v>378</v>
      </c>
      <c r="R32" s="39">
        <v>172</v>
      </c>
      <c r="S32" s="39">
        <v>85</v>
      </c>
      <c r="T32" s="39">
        <v>412</v>
      </c>
      <c r="U32" s="39">
        <v>293</v>
      </c>
      <c r="V32" s="39">
        <v>102</v>
      </c>
      <c r="W32" s="39">
        <v>52</v>
      </c>
      <c r="X32" s="39">
        <v>91</v>
      </c>
      <c r="Y32" s="39">
        <v>32</v>
      </c>
      <c r="Z32" s="39">
        <f t="shared" si="0"/>
        <v>5507</v>
      </c>
      <c r="AB32" s="29"/>
    </row>
    <row r="33" spans="2:26" ht="12.75">
      <c r="B33" s="33" t="s">
        <v>50</v>
      </c>
      <c r="C33" s="34"/>
      <c r="D33" s="34"/>
      <c r="E33" s="34"/>
      <c r="F33" s="34"/>
      <c r="G33" s="34"/>
      <c r="H33" s="34"/>
      <c r="I33" s="35" t="s">
        <v>51</v>
      </c>
      <c r="J33" s="39">
        <v>7527</v>
      </c>
      <c r="K33" s="39">
        <v>806</v>
      </c>
      <c r="L33" s="39">
        <v>1607</v>
      </c>
      <c r="M33" s="39">
        <v>2883</v>
      </c>
      <c r="N33" s="39">
        <v>259</v>
      </c>
      <c r="O33" s="39">
        <v>2608</v>
      </c>
      <c r="P33" s="39">
        <v>2651</v>
      </c>
      <c r="Q33" s="39">
        <v>669</v>
      </c>
      <c r="R33" s="39">
        <v>1710</v>
      </c>
      <c r="S33" s="39">
        <v>300</v>
      </c>
      <c r="T33" s="39">
        <v>1212</v>
      </c>
      <c r="U33" s="39">
        <v>1706</v>
      </c>
      <c r="V33" s="39">
        <v>2538</v>
      </c>
      <c r="W33" s="39">
        <v>874</v>
      </c>
      <c r="X33" s="39">
        <v>1539</v>
      </c>
      <c r="Y33" s="39">
        <v>2302</v>
      </c>
      <c r="Z33" s="39">
        <f t="shared" si="0"/>
        <v>31191</v>
      </c>
    </row>
    <row r="34" spans="2:26" ht="12.75">
      <c r="B34" s="33" t="s">
        <v>52</v>
      </c>
      <c r="C34" s="34"/>
      <c r="D34" s="34"/>
      <c r="E34" s="34"/>
      <c r="F34" s="34"/>
      <c r="G34" s="34"/>
      <c r="H34" s="34"/>
      <c r="I34" s="35" t="s">
        <v>53</v>
      </c>
      <c r="J34" s="39">
        <v>713</v>
      </c>
      <c r="K34" s="39">
        <v>100</v>
      </c>
      <c r="L34" s="39">
        <v>295</v>
      </c>
      <c r="M34" s="39">
        <v>142</v>
      </c>
      <c r="N34" s="39">
        <v>46</v>
      </c>
      <c r="O34" s="39">
        <v>294</v>
      </c>
      <c r="P34" s="39">
        <v>210</v>
      </c>
      <c r="Q34" s="39">
        <v>48</v>
      </c>
      <c r="R34" s="39">
        <v>132</v>
      </c>
      <c r="S34" s="39">
        <v>46</v>
      </c>
      <c r="T34" s="39">
        <v>192</v>
      </c>
      <c r="U34" s="39">
        <v>188</v>
      </c>
      <c r="V34" s="39">
        <v>65</v>
      </c>
      <c r="W34" s="39">
        <v>75</v>
      </c>
      <c r="X34" s="39">
        <v>212</v>
      </c>
      <c r="Y34" s="39">
        <v>100</v>
      </c>
      <c r="Z34" s="39">
        <f t="shared" si="0"/>
        <v>2858</v>
      </c>
    </row>
    <row r="35" spans="2:26" ht="12.75">
      <c r="B35" s="33" t="s">
        <v>54</v>
      </c>
      <c r="C35" s="34"/>
      <c r="D35" s="34"/>
      <c r="E35" s="34"/>
      <c r="F35" s="34"/>
      <c r="G35" s="34"/>
      <c r="H35" s="34"/>
      <c r="I35" s="35" t="s">
        <v>55</v>
      </c>
      <c r="J35" s="39">
        <v>339</v>
      </c>
      <c r="K35" s="39">
        <v>14</v>
      </c>
      <c r="L35" s="39">
        <v>179</v>
      </c>
      <c r="M35" s="39">
        <v>19</v>
      </c>
      <c r="N35" s="39">
        <v>21</v>
      </c>
      <c r="O35" s="39">
        <v>89</v>
      </c>
      <c r="P35" s="39">
        <v>65</v>
      </c>
      <c r="Q35" s="39">
        <v>138</v>
      </c>
      <c r="R35" s="39">
        <v>81</v>
      </c>
      <c r="S35" s="39">
        <v>55</v>
      </c>
      <c r="T35" s="39">
        <v>38</v>
      </c>
      <c r="U35" s="39">
        <v>512</v>
      </c>
      <c r="V35" s="39">
        <v>6</v>
      </c>
      <c r="W35" s="39">
        <v>150</v>
      </c>
      <c r="X35" s="39">
        <v>171</v>
      </c>
      <c r="Y35" s="39">
        <v>24</v>
      </c>
      <c r="Z35" s="39">
        <f t="shared" si="0"/>
        <v>1901</v>
      </c>
    </row>
    <row r="36" spans="2:26" ht="12.75">
      <c r="B36" s="33" t="s">
        <v>56</v>
      </c>
      <c r="C36" s="34"/>
      <c r="D36" s="34"/>
      <c r="E36" s="34"/>
      <c r="F36" s="34"/>
      <c r="G36" s="34"/>
      <c r="H36" s="34"/>
      <c r="I36" s="35" t="s">
        <v>57</v>
      </c>
      <c r="J36" s="39">
        <v>3991</v>
      </c>
      <c r="K36" s="39">
        <v>2363</v>
      </c>
      <c r="L36" s="39">
        <v>7357</v>
      </c>
      <c r="M36" s="39">
        <v>2908</v>
      </c>
      <c r="N36" s="39">
        <v>1243</v>
      </c>
      <c r="O36" s="39">
        <v>6382</v>
      </c>
      <c r="P36" s="39">
        <v>4197</v>
      </c>
      <c r="Q36" s="39">
        <v>371</v>
      </c>
      <c r="R36" s="39">
        <v>2473</v>
      </c>
      <c r="S36" s="39">
        <v>711</v>
      </c>
      <c r="T36" s="39">
        <v>1723</v>
      </c>
      <c r="U36" s="39">
        <v>1092</v>
      </c>
      <c r="V36" s="39">
        <v>1100</v>
      </c>
      <c r="W36" s="39">
        <v>544</v>
      </c>
      <c r="X36" s="39">
        <v>1513</v>
      </c>
      <c r="Y36" s="39">
        <v>290</v>
      </c>
      <c r="Z36" s="39">
        <f t="shared" si="0"/>
        <v>38258</v>
      </c>
    </row>
    <row r="37" spans="2:26" ht="12.75">
      <c r="B37" s="33" t="s">
        <v>58</v>
      </c>
      <c r="C37" s="34"/>
      <c r="D37" s="34"/>
      <c r="E37" s="34"/>
      <c r="F37" s="34"/>
      <c r="G37" s="34"/>
      <c r="H37" s="34"/>
      <c r="I37" s="35" t="s">
        <v>59</v>
      </c>
      <c r="J37" s="39">
        <v>706</v>
      </c>
      <c r="K37" s="39">
        <v>4</v>
      </c>
      <c r="L37" s="39">
        <v>40</v>
      </c>
      <c r="M37" s="39">
        <v>386</v>
      </c>
      <c r="N37" s="39">
        <v>0</v>
      </c>
      <c r="O37" s="39">
        <v>19</v>
      </c>
      <c r="P37" s="39">
        <v>211</v>
      </c>
      <c r="Q37" s="39">
        <v>37</v>
      </c>
      <c r="R37" s="39">
        <v>17</v>
      </c>
      <c r="S37" s="39">
        <v>24</v>
      </c>
      <c r="T37" s="39">
        <v>6</v>
      </c>
      <c r="U37" s="39">
        <v>257</v>
      </c>
      <c r="V37" s="39">
        <v>220</v>
      </c>
      <c r="W37" s="39">
        <v>66</v>
      </c>
      <c r="X37" s="39">
        <v>49</v>
      </c>
      <c r="Y37" s="39">
        <v>7</v>
      </c>
      <c r="Z37" s="39">
        <f t="shared" si="0"/>
        <v>2049</v>
      </c>
    </row>
    <row r="38" spans="2:26" ht="12.75">
      <c r="B38" s="33" t="s">
        <v>60</v>
      </c>
      <c r="C38" s="34"/>
      <c r="D38" s="34"/>
      <c r="E38" s="34"/>
      <c r="F38" s="34"/>
      <c r="G38" s="34"/>
      <c r="H38" s="34"/>
      <c r="I38" s="35" t="s">
        <v>61</v>
      </c>
      <c r="J38" s="39">
        <v>41</v>
      </c>
      <c r="K38" s="39">
        <v>1</v>
      </c>
      <c r="L38" s="39">
        <v>2</v>
      </c>
      <c r="M38" s="39">
        <v>4</v>
      </c>
      <c r="N38" s="39">
        <v>0</v>
      </c>
      <c r="O38" s="39">
        <v>5</v>
      </c>
      <c r="P38" s="39">
        <v>19</v>
      </c>
      <c r="Q38" s="39">
        <v>0</v>
      </c>
      <c r="R38" s="39">
        <v>10</v>
      </c>
      <c r="S38" s="39">
        <v>0</v>
      </c>
      <c r="T38" s="39">
        <v>1</v>
      </c>
      <c r="U38" s="39">
        <v>6</v>
      </c>
      <c r="V38" s="39">
        <v>16</v>
      </c>
      <c r="W38" s="39">
        <v>6</v>
      </c>
      <c r="X38" s="39">
        <v>2</v>
      </c>
      <c r="Y38" s="39">
        <v>0</v>
      </c>
      <c r="Z38" s="39">
        <f t="shared" si="0"/>
        <v>113</v>
      </c>
    </row>
    <row r="39" spans="2:26" ht="12.75">
      <c r="B39" s="33" t="s">
        <v>62</v>
      </c>
      <c r="C39" s="34"/>
      <c r="D39" s="34"/>
      <c r="E39" s="34"/>
      <c r="F39" s="34"/>
      <c r="G39" s="34"/>
      <c r="H39" s="34"/>
      <c r="I39" s="35" t="s">
        <v>63</v>
      </c>
      <c r="J39" s="39">
        <v>36</v>
      </c>
      <c r="K39" s="39">
        <v>0</v>
      </c>
      <c r="L39" s="39">
        <v>2</v>
      </c>
      <c r="M39" s="39">
        <v>3</v>
      </c>
      <c r="N39" s="39">
        <v>3</v>
      </c>
      <c r="O39" s="39">
        <v>0</v>
      </c>
      <c r="P39" s="39">
        <v>6</v>
      </c>
      <c r="Q39" s="39">
        <v>0</v>
      </c>
      <c r="R39" s="39">
        <v>1</v>
      </c>
      <c r="S39" s="39">
        <v>0</v>
      </c>
      <c r="T39" s="39">
        <v>1</v>
      </c>
      <c r="U39" s="39">
        <v>12</v>
      </c>
      <c r="V39" s="39">
        <v>0</v>
      </c>
      <c r="W39" s="39">
        <v>30</v>
      </c>
      <c r="X39" s="39">
        <v>2</v>
      </c>
      <c r="Y39" s="39">
        <v>0</v>
      </c>
      <c r="Z39" s="39">
        <f t="shared" si="0"/>
        <v>96</v>
      </c>
    </row>
    <row r="40" spans="2:26" ht="12.75">
      <c r="B40" s="33" t="s">
        <v>64</v>
      </c>
      <c r="C40" s="34"/>
      <c r="D40" s="34"/>
      <c r="E40" s="34"/>
      <c r="F40" s="34"/>
      <c r="G40" s="34"/>
      <c r="H40" s="34"/>
      <c r="I40" s="35" t="s">
        <v>65</v>
      </c>
      <c r="J40" s="39">
        <v>390</v>
      </c>
      <c r="K40" s="39">
        <v>5</v>
      </c>
      <c r="L40" s="39">
        <v>113</v>
      </c>
      <c r="M40" s="39">
        <v>147</v>
      </c>
      <c r="N40" s="39">
        <v>8</v>
      </c>
      <c r="O40" s="39">
        <v>43</v>
      </c>
      <c r="P40" s="39">
        <v>554</v>
      </c>
      <c r="Q40" s="39">
        <v>6</v>
      </c>
      <c r="R40" s="39">
        <v>32</v>
      </c>
      <c r="S40" s="39">
        <v>6</v>
      </c>
      <c r="T40" s="39">
        <v>36</v>
      </c>
      <c r="U40" s="39">
        <v>59</v>
      </c>
      <c r="V40" s="39">
        <v>58</v>
      </c>
      <c r="W40" s="39">
        <v>66</v>
      </c>
      <c r="X40" s="39">
        <v>20</v>
      </c>
      <c r="Y40" s="39">
        <v>0</v>
      </c>
      <c r="Z40" s="39">
        <f t="shared" si="0"/>
        <v>1543</v>
      </c>
    </row>
    <row r="41" spans="2:26" ht="12.75">
      <c r="B41" s="37" t="s">
        <v>87</v>
      </c>
      <c r="C41" s="38"/>
      <c r="D41" s="38"/>
      <c r="E41" s="38"/>
      <c r="F41" s="38"/>
      <c r="G41" s="38"/>
      <c r="H41" s="38"/>
      <c r="I41" s="35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2:26" ht="12.75">
      <c r="B42" s="33" t="s">
        <v>66</v>
      </c>
      <c r="C42" s="34"/>
      <c r="D42" s="34"/>
      <c r="E42" s="34"/>
      <c r="F42" s="34"/>
      <c r="G42" s="34"/>
      <c r="H42" s="34"/>
      <c r="I42" s="35" t="s">
        <v>67</v>
      </c>
      <c r="J42" s="39">
        <v>514</v>
      </c>
      <c r="K42" s="39">
        <v>18</v>
      </c>
      <c r="L42" s="39">
        <v>145</v>
      </c>
      <c r="M42" s="39">
        <v>23</v>
      </c>
      <c r="N42" s="39">
        <v>136</v>
      </c>
      <c r="O42" s="39">
        <v>970</v>
      </c>
      <c r="P42" s="39">
        <v>140</v>
      </c>
      <c r="Q42" s="39">
        <v>699</v>
      </c>
      <c r="R42" s="39">
        <v>118</v>
      </c>
      <c r="S42" s="39">
        <v>1</v>
      </c>
      <c r="T42" s="39">
        <v>16</v>
      </c>
      <c r="U42" s="39">
        <v>1604</v>
      </c>
      <c r="V42" s="39">
        <v>28</v>
      </c>
      <c r="W42" s="39">
        <v>17</v>
      </c>
      <c r="X42" s="39">
        <v>51</v>
      </c>
      <c r="Y42" s="39">
        <v>2054</v>
      </c>
      <c r="Z42" s="39">
        <f t="shared" si="0"/>
        <v>6534</v>
      </c>
    </row>
    <row r="43" spans="2:26" ht="12.75">
      <c r="B43" s="33" t="s">
        <v>68</v>
      </c>
      <c r="C43" s="34"/>
      <c r="D43" s="34"/>
      <c r="E43" s="34"/>
      <c r="F43" s="34"/>
      <c r="G43" s="34"/>
      <c r="H43" s="34"/>
      <c r="I43" s="35" t="s">
        <v>69</v>
      </c>
      <c r="J43" s="39">
        <v>7129</v>
      </c>
      <c r="K43" s="39">
        <v>206</v>
      </c>
      <c r="L43" s="39">
        <v>719</v>
      </c>
      <c r="M43" s="39">
        <v>283</v>
      </c>
      <c r="N43" s="39">
        <v>25</v>
      </c>
      <c r="O43" s="39">
        <v>1418</v>
      </c>
      <c r="P43" s="39">
        <v>1221</v>
      </c>
      <c r="Q43" s="39">
        <v>123</v>
      </c>
      <c r="R43" s="39">
        <v>345</v>
      </c>
      <c r="S43" s="39">
        <v>0</v>
      </c>
      <c r="T43" s="39">
        <v>379</v>
      </c>
      <c r="U43" s="39">
        <v>78</v>
      </c>
      <c r="V43" s="39">
        <v>297</v>
      </c>
      <c r="W43" s="39">
        <v>514</v>
      </c>
      <c r="X43" s="39">
        <v>599</v>
      </c>
      <c r="Y43" s="39">
        <v>27</v>
      </c>
      <c r="Z43" s="39">
        <f t="shared" si="0"/>
        <v>13363</v>
      </c>
    </row>
    <row r="44" spans="2:26" ht="12.75">
      <c r="B44" s="33" t="s">
        <v>70</v>
      </c>
      <c r="C44" s="34"/>
      <c r="D44" s="34"/>
      <c r="E44" s="34"/>
      <c r="F44" s="34"/>
      <c r="G44" s="34"/>
      <c r="H44" s="34"/>
      <c r="I44" s="35" t="s">
        <v>71</v>
      </c>
      <c r="J44" s="39">
        <v>3900</v>
      </c>
      <c r="K44" s="39">
        <v>1208</v>
      </c>
      <c r="L44" s="39">
        <v>2953</v>
      </c>
      <c r="M44" s="39">
        <v>1286</v>
      </c>
      <c r="N44" s="39">
        <v>856</v>
      </c>
      <c r="O44" s="39">
        <v>4279</v>
      </c>
      <c r="P44" s="39">
        <v>1861</v>
      </c>
      <c r="Q44" s="39">
        <v>165</v>
      </c>
      <c r="R44" s="39">
        <v>1458</v>
      </c>
      <c r="S44" s="39">
        <v>457</v>
      </c>
      <c r="T44" s="39">
        <v>1235</v>
      </c>
      <c r="U44" s="39">
        <v>1071</v>
      </c>
      <c r="V44" s="39">
        <v>808</v>
      </c>
      <c r="W44" s="39">
        <v>652</v>
      </c>
      <c r="X44" s="39">
        <v>1849</v>
      </c>
      <c r="Y44" s="39">
        <v>320</v>
      </c>
      <c r="Z44" s="39">
        <f t="shared" si="0"/>
        <v>24358</v>
      </c>
    </row>
    <row r="45" spans="2:26" ht="12.75">
      <c r="B45" s="33" t="s">
        <v>72</v>
      </c>
      <c r="C45" s="34"/>
      <c r="D45" s="34"/>
      <c r="E45" s="34"/>
      <c r="F45" s="34"/>
      <c r="G45" s="34"/>
      <c r="H45" s="34"/>
      <c r="I45" s="35" t="s">
        <v>73</v>
      </c>
      <c r="J45" s="39">
        <v>1372</v>
      </c>
      <c r="K45" s="39">
        <v>900</v>
      </c>
      <c r="L45" s="39">
        <v>3894</v>
      </c>
      <c r="M45" s="39">
        <v>906</v>
      </c>
      <c r="N45" s="39">
        <v>569</v>
      </c>
      <c r="O45" s="39">
        <v>2096</v>
      </c>
      <c r="P45" s="39">
        <v>2167</v>
      </c>
      <c r="Q45" s="39">
        <v>520</v>
      </c>
      <c r="R45" s="39">
        <v>999</v>
      </c>
      <c r="S45" s="39">
        <v>533</v>
      </c>
      <c r="T45" s="39">
        <v>896</v>
      </c>
      <c r="U45" s="39">
        <v>704</v>
      </c>
      <c r="V45" s="39">
        <v>777</v>
      </c>
      <c r="W45" s="39">
        <v>197</v>
      </c>
      <c r="X45" s="39">
        <v>397</v>
      </c>
      <c r="Y45" s="39">
        <v>173</v>
      </c>
      <c r="Z45" s="39">
        <f t="shared" si="0"/>
        <v>17100</v>
      </c>
    </row>
    <row r="46" spans="2:26" ht="12.75">
      <c r="B46" s="33" t="s">
        <v>74</v>
      </c>
      <c r="C46" s="34"/>
      <c r="D46" s="34"/>
      <c r="E46" s="34"/>
      <c r="F46" s="34"/>
      <c r="G46" s="34"/>
      <c r="H46" s="34"/>
      <c r="I46" s="35" t="s">
        <v>75</v>
      </c>
      <c r="J46" s="39">
        <v>1114</v>
      </c>
      <c r="K46" s="39">
        <v>946</v>
      </c>
      <c r="L46" s="39">
        <v>2637</v>
      </c>
      <c r="M46" s="39">
        <v>1016</v>
      </c>
      <c r="N46" s="39">
        <v>163</v>
      </c>
      <c r="O46" s="39">
        <v>1286</v>
      </c>
      <c r="P46" s="39">
        <v>1338</v>
      </c>
      <c r="Q46" s="39">
        <v>94</v>
      </c>
      <c r="R46" s="39">
        <v>822</v>
      </c>
      <c r="S46" s="39">
        <v>82</v>
      </c>
      <c r="T46" s="39">
        <v>768</v>
      </c>
      <c r="U46" s="39">
        <v>413</v>
      </c>
      <c r="V46" s="39">
        <v>402</v>
      </c>
      <c r="W46" s="39">
        <v>364</v>
      </c>
      <c r="X46" s="39">
        <v>322</v>
      </c>
      <c r="Y46" s="39">
        <v>102</v>
      </c>
      <c r="Z46" s="39">
        <f t="shared" si="0"/>
        <v>11869</v>
      </c>
    </row>
    <row r="47" spans="2:26" ht="12.75">
      <c r="B47" s="33" t="s">
        <v>76</v>
      </c>
      <c r="C47" s="34"/>
      <c r="D47" s="34"/>
      <c r="E47" s="34"/>
      <c r="F47" s="34"/>
      <c r="G47" s="34"/>
      <c r="H47" s="34"/>
      <c r="I47" s="35" t="s">
        <v>77</v>
      </c>
      <c r="J47" s="39">
        <v>338</v>
      </c>
      <c r="K47" s="39">
        <v>332</v>
      </c>
      <c r="L47" s="39">
        <v>399</v>
      </c>
      <c r="M47" s="39">
        <v>3424</v>
      </c>
      <c r="N47" s="39">
        <v>148</v>
      </c>
      <c r="O47" s="39">
        <v>204</v>
      </c>
      <c r="P47" s="39">
        <v>1407</v>
      </c>
      <c r="Q47" s="39">
        <v>46</v>
      </c>
      <c r="R47" s="39">
        <v>886</v>
      </c>
      <c r="S47" s="39">
        <v>154</v>
      </c>
      <c r="T47" s="39">
        <v>327</v>
      </c>
      <c r="U47" s="39">
        <v>255</v>
      </c>
      <c r="V47" s="39">
        <v>1793</v>
      </c>
      <c r="W47" s="39">
        <v>119</v>
      </c>
      <c r="X47" s="39">
        <v>381</v>
      </c>
      <c r="Y47" s="39">
        <v>79</v>
      </c>
      <c r="Z47" s="39">
        <f t="shared" si="0"/>
        <v>10292</v>
      </c>
    </row>
    <row r="48" spans="2:26" ht="27.75" customHeight="1">
      <c r="B48" s="44" t="s">
        <v>90</v>
      </c>
      <c r="C48" s="45"/>
      <c r="D48" s="45"/>
      <c r="E48" s="45"/>
      <c r="F48" s="45"/>
      <c r="G48" s="45"/>
      <c r="H48" s="45"/>
      <c r="I48" s="46" t="s">
        <v>78</v>
      </c>
      <c r="J48" s="47">
        <f>((J26+J27+J28+J29)/J21)*100</f>
        <v>10.872137537412126</v>
      </c>
      <c r="K48" s="47">
        <f aca="true" t="shared" si="1" ref="K48:Z48">((K26+K27+K28+K29)/K21)*100</f>
        <v>6.481994459833795</v>
      </c>
      <c r="L48" s="47">
        <f t="shared" si="1"/>
        <v>34.21419931143575</v>
      </c>
      <c r="M48" s="47">
        <f t="shared" si="1"/>
        <v>18.56442778898818</v>
      </c>
      <c r="N48" s="47">
        <f t="shared" si="1"/>
        <v>16.974169741697416</v>
      </c>
      <c r="O48" s="47">
        <f t="shared" si="1"/>
        <v>25.241392763093728</v>
      </c>
      <c r="P48" s="47">
        <f t="shared" si="1"/>
        <v>25.694615195475777</v>
      </c>
      <c r="Q48" s="47">
        <f t="shared" si="1"/>
        <v>23.254401942926535</v>
      </c>
      <c r="R48" s="47">
        <f t="shared" si="1"/>
        <v>59.572169403630085</v>
      </c>
      <c r="S48" s="47">
        <f t="shared" si="1"/>
        <v>13.691931540342297</v>
      </c>
      <c r="T48" s="47">
        <f t="shared" si="1"/>
        <v>7.705053852526926</v>
      </c>
      <c r="U48" s="47">
        <f t="shared" si="1"/>
        <v>14.27878787878788</v>
      </c>
      <c r="V48" s="47">
        <f t="shared" si="1"/>
        <v>8.74543239951279</v>
      </c>
      <c r="W48" s="47">
        <f t="shared" si="1"/>
        <v>13.311862587224907</v>
      </c>
      <c r="X48" s="47">
        <f t="shared" si="1"/>
        <v>14.059460961378162</v>
      </c>
      <c r="Y48" s="47">
        <f t="shared" si="1"/>
        <v>6.606170598911071</v>
      </c>
      <c r="Z48" s="47">
        <f t="shared" si="1"/>
        <v>20.633172086785763</v>
      </c>
    </row>
    <row r="49" spans="2:26" ht="20.25" customHeight="1">
      <c r="B49" s="44" t="s">
        <v>79</v>
      </c>
      <c r="C49" s="45"/>
      <c r="D49" s="45"/>
      <c r="E49" s="45"/>
      <c r="F49" s="45"/>
      <c r="G49" s="45"/>
      <c r="H49" s="45"/>
      <c r="I49" s="46" t="s">
        <v>80</v>
      </c>
      <c r="J49" s="47">
        <f>(J32/J21)*100</f>
        <v>4.343286698684485</v>
      </c>
      <c r="K49" s="47">
        <f aca="true" t="shared" si="2" ref="K49:P49">(K32/K21)*100</f>
        <v>8.781163434903046</v>
      </c>
      <c r="L49" s="47">
        <f t="shared" si="2"/>
        <v>10.719270494091376</v>
      </c>
      <c r="M49" s="47">
        <f t="shared" si="2"/>
        <v>6.428365523205534</v>
      </c>
      <c r="N49" s="47">
        <f t="shared" si="2"/>
        <v>16.710595677385346</v>
      </c>
      <c r="O49" s="47">
        <f t="shared" si="2"/>
        <v>7.929386521018239</v>
      </c>
      <c r="P49" s="47">
        <f t="shared" si="2"/>
        <v>2.71699041062208</v>
      </c>
      <c r="Q49" s="48">
        <f>0.2314*100</f>
        <v>23.14</v>
      </c>
      <c r="R49" s="47">
        <f aca="true" t="shared" si="3" ref="R49:Y49">(R32/R21)*100</f>
        <v>3.7165082108902334</v>
      </c>
      <c r="S49" s="47">
        <f t="shared" si="3"/>
        <v>6.927465362673186</v>
      </c>
      <c r="T49" s="47">
        <f t="shared" si="3"/>
        <v>11.378072355702844</v>
      </c>
      <c r="U49" s="47">
        <f t="shared" si="3"/>
        <v>7.103030303030303</v>
      </c>
      <c r="V49" s="47">
        <f t="shared" si="3"/>
        <v>2.484774665042631</v>
      </c>
      <c r="W49" s="47">
        <f t="shared" si="3"/>
        <v>2.791196994095545</v>
      </c>
      <c r="X49" s="47">
        <f t="shared" si="3"/>
        <v>2.5284801333703806</v>
      </c>
      <c r="Y49" s="47">
        <f t="shared" si="3"/>
        <v>1.1615245009074409</v>
      </c>
      <c r="Z49" s="47">
        <f>AVERAGE(J49:Y49)</f>
        <v>7.428756955351418</v>
      </c>
    </row>
    <row r="50" spans="2:26" ht="12.75">
      <c r="B50" s="44" t="s">
        <v>81</v>
      </c>
      <c r="C50" s="45"/>
      <c r="D50" s="45"/>
      <c r="E50" s="45"/>
      <c r="F50" s="45"/>
      <c r="G50" s="45"/>
      <c r="H50" s="45"/>
      <c r="I50" s="46" t="s">
        <v>82</v>
      </c>
      <c r="J50" s="47">
        <f aca="true" t="shared" si="4" ref="J50:P50">((J42+J43)/J21)*100</f>
        <v>53.19830166353449</v>
      </c>
      <c r="K50" s="47">
        <f t="shared" si="4"/>
        <v>6.204986149584488</v>
      </c>
      <c r="L50" s="47">
        <f t="shared" si="4"/>
        <v>8.039452870568532</v>
      </c>
      <c r="M50" s="47">
        <f t="shared" si="4"/>
        <v>4.41049293744595</v>
      </c>
      <c r="N50" s="47">
        <f t="shared" si="4"/>
        <v>8.487084870848708</v>
      </c>
      <c r="O50" s="47">
        <f t="shared" si="4"/>
        <v>23.290744172437336</v>
      </c>
      <c r="P50" s="47">
        <f t="shared" si="4"/>
        <v>16.73223506269978</v>
      </c>
      <c r="Q50" s="48">
        <f>0.1448*100</f>
        <v>14.48</v>
      </c>
      <c r="R50" s="47">
        <f aca="true" t="shared" si="5" ref="R50:Y50">((R42+R43)/R21)*100</f>
        <v>10.004321521175454</v>
      </c>
      <c r="S50" s="47">
        <f t="shared" si="5"/>
        <v>0.08149959250203749</v>
      </c>
      <c r="T50" s="47">
        <f t="shared" si="5"/>
        <v>10.908588787627727</v>
      </c>
      <c r="U50" s="47">
        <f t="shared" si="5"/>
        <v>40.775757575757574</v>
      </c>
      <c r="V50" s="47">
        <f t="shared" si="5"/>
        <v>7.917174177831912</v>
      </c>
      <c r="W50" s="47">
        <f t="shared" si="5"/>
        <v>28.502415458937197</v>
      </c>
      <c r="X50" s="47">
        <f t="shared" si="5"/>
        <v>18.060572381217003</v>
      </c>
      <c r="Y50" s="47">
        <f t="shared" si="5"/>
        <v>75.53539019963702</v>
      </c>
      <c r="Z50" s="47">
        <f>AVERAGE(J50:Y50)</f>
        <v>20.414313588862825</v>
      </c>
    </row>
  </sheetData>
  <mergeCells count="33">
    <mergeCell ref="D9:K9"/>
    <mergeCell ref="B19:H19"/>
    <mergeCell ref="B21:H21"/>
    <mergeCell ref="B23:H23"/>
    <mergeCell ref="B24:H24"/>
    <mergeCell ref="B22:H22"/>
    <mergeCell ref="B25:H25"/>
    <mergeCell ref="B26:H26"/>
    <mergeCell ref="B27:H27"/>
    <mergeCell ref="B28:H28"/>
    <mergeCell ref="B29:H29"/>
    <mergeCell ref="B31:H31"/>
    <mergeCell ref="B32:H32"/>
    <mergeCell ref="B33:H33"/>
    <mergeCell ref="B30:J30"/>
    <mergeCell ref="B40:H40"/>
    <mergeCell ref="B42:H42"/>
    <mergeCell ref="B43:H43"/>
    <mergeCell ref="B35:H35"/>
    <mergeCell ref="B36:H36"/>
    <mergeCell ref="B37:H37"/>
    <mergeCell ref="B38:H38"/>
    <mergeCell ref="B41:H41"/>
    <mergeCell ref="B6:C6"/>
    <mergeCell ref="B48:H48"/>
    <mergeCell ref="B49:H49"/>
    <mergeCell ref="B50:H50"/>
    <mergeCell ref="B44:H44"/>
    <mergeCell ref="B45:H45"/>
    <mergeCell ref="B46:H46"/>
    <mergeCell ref="B47:H47"/>
    <mergeCell ref="B39:H39"/>
    <mergeCell ref="B34:H34"/>
  </mergeCells>
  <printOptions/>
  <pageMargins left="0.75" right="0.75" top="1" bottom="1" header="0" footer="0"/>
  <pageSetup fitToHeight="1" fitToWidth="1" horizontalDpi="300" verticalDpi="3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2007-07-30T18:46:40Z</cp:lastPrinted>
  <dcterms:created xsi:type="dcterms:W3CDTF">2006-08-04T22:54:07Z</dcterms:created>
  <dcterms:modified xsi:type="dcterms:W3CDTF">2007-07-30T18:46:48Z</dcterms:modified>
  <cp:category/>
  <cp:version/>
  <cp:contentType/>
  <cp:contentStatus/>
</cp:coreProperties>
</file>