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0-04" sheetId="1" r:id="rId1"/>
  </sheets>
  <definedNames>
    <definedName name="_xlnm.Print_Area" localSheetId="0">'Tabla 10-04'!$A$1:$W$93</definedName>
  </definedNames>
  <calcPr fullCalcOnLoad="1"/>
</workbook>
</file>

<file path=xl/sharedStrings.xml><?xml version="1.0" encoding="utf-8"?>
<sst xmlns="http://schemas.openxmlformats.org/spreadsheetml/2006/main" count="172" uniqueCount="172">
  <si>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</si>
  <si>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</si>
  <si>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</si>
  <si>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</si>
  <si>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</si>
  <si>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</si>
  <si>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</si>
  <si>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Municipios del Departamento de Chimaltenango</t>
  </si>
  <si>
    <t>Unidad de Medida</t>
  </si>
  <si>
    <t xml:space="preserve">Número de personas 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</si>
  <si>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</si>
  <si>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</si>
  <si>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</si>
  <si>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</si>
  <si>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</si>
  <si>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</si>
  <si>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</si>
  <si>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</si>
  <si>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</si>
  <si>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</si>
  <si>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</si>
  <si>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</si>
  <si>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</si>
  <si>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</si>
  <si>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</si>
  <si>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</si>
  <si>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Código Departamento y Municipio</t>
  </si>
  <si>
    <t>Código de campo</t>
  </si>
  <si>
    <t>Departamento de Chimaltenango</t>
  </si>
  <si>
    <t>P_PP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</si>
  <si>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</si>
  <si>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</si>
  <si>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</si>
  <si>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</si>
  <si>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</si>
  <si>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</si>
  <si>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</si>
  <si>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</si>
  <si>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</si>
  <si>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3A14PP</t>
  </si>
  <si>
    <t>10g Población de 5 a 6 años inscritos inicial preprimaria</t>
  </si>
  <si>
    <t>5A6PP</t>
  </si>
  <si>
    <t>10h Población de 3 a 14 años inscritos inial preprimaria Hombre</t>
  </si>
  <si>
    <t>3A14PP_H</t>
  </si>
  <si>
    <t>10i Población de 3 a 14 años inscritos preprimaria Mujer</t>
  </si>
  <si>
    <t>3A14PP_M</t>
  </si>
  <si>
    <t>10j Población de 3 a 14 años inscritos inicial preprimaria Urbano</t>
  </si>
  <si>
    <t>3A14PP_UR</t>
  </si>
  <si>
    <t>10k Población de 3 a 14 años inscritos preprimaria Rural</t>
  </si>
  <si>
    <t>3A14PP_RU</t>
  </si>
  <si>
    <t>10l Tasa de Escolarización preprimaria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</si>
  <si>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</si>
  <si>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</si>
  <si>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</si>
  <si>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</si>
  <si>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</si>
  <si>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</si>
  <si>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</si>
  <si>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</si>
  <si>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</si>
  <si>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</si>
  <si>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</si>
  <si>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POB6A15_H</t>
  </si>
  <si>
    <t>10v Población de 6 a 15 años Mujer</t>
  </si>
  <si>
    <t>POB6A15_M</t>
  </si>
  <si>
    <t>10y Población de 6 a 15 años inscritos inicial en Primaria</t>
  </si>
  <si>
    <t>6A15PR</t>
  </si>
  <si>
    <t>10z Población de 7 a 12 años inscritos inicial en Primaria</t>
  </si>
  <si>
    <t>7A12PR</t>
  </si>
  <si>
    <t>10aa Población 6 a 15 años inscritos inicial en Primaria Hombre</t>
  </si>
  <si>
    <t>6A15PR_H</t>
  </si>
  <si>
    <t>10ab Población 6 a 15 años inscritos inicial en Primaria Mujer</t>
  </si>
  <si>
    <t>6A15PR_M</t>
  </si>
  <si>
    <t>10ac Población 6 a 15 años inscritos inicial en Primaria Urbano</t>
  </si>
  <si>
    <t>6A15PR_UR</t>
  </si>
  <si>
    <t>10ad Población 6 a 15 años inscritos inicial en Primaria Rural</t>
  </si>
  <si>
    <t>6A15PR_RU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</si>
  <si>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</si>
  <si>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</si>
  <si>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</si>
  <si>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</si>
  <si>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</si>
  <si>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</si>
  <si>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10aj Tasa neta de Cobertura Preprimaria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</si>
  <si>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</si>
  <si>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</si>
  <si>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</si>
  <si>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</si>
  <si>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</si>
  <si>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</si>
  <si>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POB12A21_H</t>
  </si>
  <si>
    <t>10an Población de 12 a 21 años Mujer</t>
  </si>
  <si>
    <t>POB12A21_M</t>
  </si>
  <si>
    <t>10aq Población de 12 a 21 años inscrita inicial en Básicos</t>
  </si>
  <si>
    <t>12A21BA</t>
  </si>
  <si>
    <t>10ar Población de 13 a 15 años inscrita inicial en Básicos</t>
  </si>
  <si>
    <t>13A15BA</t>
  </si>
  <si>
    <t>10as Población de 12 a 21 años inscritos inicial Básicos Hombre</t>
  </si>
  <si>
    <t>12A21BA_H</t>
  </si>
  <si>
    <t>10at Población de 12 a 21 años inscritos inicial Básicos Mujer</t>
  </si>
  <si>
    <t>12A21BA_M</t>
  </si>
  <si>
    <t>10au Población de 12 a 21 años inscritos inicial Básicos Urbano</t>
  </si>
  <si>
    <t>12A21BA_UR</t>
  </si>
  <si>
    <t>10av Población de 12 a 21 años inscritos inicial Básicos Rural</t>
  </si>
  <si>
    <t>12A21BA_RU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</si>
  <si>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</si>
  <si>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</si>
  <si>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</si>
  <si>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</si>
  <si>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</si>
  <si>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</si>
  <si>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</si>
  <si>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</si>
  <si>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</si>
  <si>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</si>
  <si>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</si>
  <si>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</si>
  <si>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</si>
  <si>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POB15A21_H</t>
  </si>
  <si>
    <t>10bf Población de 15 a 21 años Mujer</t>
  </si>
  <si>
    <t>POB15A21_M</t>
  </si>
  <si>
    <t>10bi Población de 15 a 21 años inscrita inicial en Diversificado</t>
  </si>
  <si>
    <t>15A21DV</t>
  </si>
  <si>
    <t>10bj Población de 16 a 18 años inscrita inicial en Diversificado</t>
  </si>
  <si>
    <t>16A18DV</t>
  </si>
  <si>
    <t>10bk Población de 15 a 21 años inscrita inicial en Diversificado Hombre</t>
  </si>
  <si>
    <t>15A21DV_H</t>
  </si>
  <si>
    <t>10bl Población de 15 a 21 años inscrita inicial en Diversificado Mujer</t>
  </si>
  <si>
    <t>15A21DV_M</t>
  </si>
  <si>
    <t>10bm Población de 15 a 21 años inscrita inicial en Diversificado Urbano</t>
  </si>
  <si>
    <t>15A21DV_UR</t>
  </si>
  <si>
    <t>10bn Población de 15 a 21 años inscrita inicial en Diversificado Rural</t>
  </si>
  <si>
    <t>15A21DV_RU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</si>
  <si>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</si>
  <si>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</si>
  <si>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</si>
  <si>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</si>
  <si>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</si>
  <si>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</si>
  <si>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</si>
  <si>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</si>
  <si>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</si>
  <si>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</si>
  <si>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10bu Tasa General de Escolaridad hasta Diversificado</t>
  </si>
  <si>
    <t>P_ESCADV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</si>
  <si>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</si>
  <si>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</si>
  <si>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</si>
  <si>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</si>
  <si>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</si>
  <si>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</si>
  <si>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</si>
  <si>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</si>
  <si>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</si>
  <si>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</si>
  <si>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</si>
  <si>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Ejemplo. Tasa escolarización preprimaria: (Población de 3 a 14 años inscritos inicial preprimaria / población de 3 a 14 años) * 100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</si>
  <si>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</si>
  <si>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</si>
  <si>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</si>
  <si>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</si>
  <si>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Anuario Estadístico 2005, Ministerio de Educación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</si>
  <si>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</si>
  <si>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</si>
  <si>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</si>
  <si>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</si>
  <si>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</si>
  <si>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</si>
  <si>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</si>
  <si>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</si>
  <si>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errores en totales de población (población total no es igual a la suma de población hombre y mujer) provienen de la información fuente.</t>
  </si>
  <si>
    <t xml:space="preserve">  10 - 04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</si>
</sst>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i/>
      <sz val="8"/>
      <name val="Tahoma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/>
    </xf>
    <xf numFmtId="16" fontId="3" fillId="2" borderId="9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8" fillId="3" borderId="9" xfId="0" applyFont="1" applyFill="1" applyBorder="1" applyAlignment="1">
      <alignment/>
    </xf>
    <xf numFmtId="0" fontId="1" fillId="3" borderId="9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 horizontal="right" wrapText="1"/>
    </xf>
    <xf numFmtId="2" fontId="1" fillId="3" borderId="9" xfId="0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57150</xdr:rowOff>
    </xdr:from>
    <xdr:to>
      <xdr:col>15</xdr:col>
      <xdr:colOff>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7"/>
  <sheetViews>
    <sheetView showGridLines="0" tabSelected="1" zoomScale="70" zoomScaleNormal="70" workbookViewId="0" topLeftCell="A13">
      <selection activeCell="I26" sqref="I26"/>
    </sheetView>
  </sheetViews>
  <sheetFormatPr defaultColWidth="11.421875" defaultRowHeight="12.75"/>
  <cols>
    <col min="1" max="1" width="2.8515625" style="0" customWidth="1"/>
    <col min="5" max="5" width="5.421875" style="0" customWidth="1"/>
    <col min="6" max="6" width="15.00390625" style="0" bestFit="1" customWidth="1"/>
    <col min="7" max="7" width="13.140625" style="0" bestFit="1" customWidth="1"/>
    <col min="8" max="8" width="8.421875" style="0" bestFit="1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8.421875" style="0" customWidth="1"/>
    <col min="14" max="14" width="7.421875" style="0" bestFit="1" customWidth="1"/>
    <col min="15" max="15" width="7.57421875" style="0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10.421875" style="0" bestFit="1" customWidth="1"/>
    <col min="21" max="21" width="8.28125" style="0" bestFit="1" customWidth="1"/>
    <col min="22" max="22" width="8.7109375" style="0" customWidth="1"/>
    <col min="23" max="23" width="15.421875" style="0" customWidth="1"/>
  </cols>
  <sheetData>
    <row r="1" spans="2:22" ht="12.75">
      <c r="B1" s="4" t="s">
        <v>0</v>
      </c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4" t="s">
        <v>1</v>
      </c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4" t="s">
        <v>2</v>
      </c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4" t="s">
        <v>3</v>
      </c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12" s="31" customFormat="1" ht="12.75" customHeight="1">
      <c r="A6" s="48" t="s">
        <v>4</v>
      </c>
      <c r="B6" s="48"/>
      <c r="C6" s="45"/>
      <c r="D6" s="49" t="s">
        <v>171</v>
      </c>
      <c r="E6" s="45"/>
      <c r="F6" s="29"/>
      <c r="G6" s="30"/>
      <c r="H6" s="30"/>
      <c r="J6" s="33"/>
      <c r="K6" s="32"/>
      <c r="L6" s="33"/>
    </row>
    <row r="7" s="31" customFormat="1" ht="12"/>
    <row r="8" spans="2:13" s="31" customFormat="1" ht="12">
      <c r="B8" s="11" t="s">
        <v>5</v>
      </c>
      <c r="C8" s="12"/>
      <c r="D8" s="12"/>
      <c r="E8" s="34" t="s">
        <v>162</v>
      </c>
      <c r="F8" s="34"/>
      <c r="G8" s="34"/>
      <c r="H8" s="34"/>
      <c r="I8" s="35"/>
      <c r="J8" s="36"/>
      <c r="K8" s="36"/>
      <c r="L8" s="36"/>
      <c r="M8" s="36"/>
    </row>
    <row r="9" spans="2:13" s="37" customFormat="1" ht="12">
      <c r="B9" s="13" t="s">
        <v>163</v>
      </c>
      <c r="C9" s="3"/>
      <c r="D9" s="3"/>
      <c r="E9" s="38" t="s">
        <v>164</v>
      </c>
      <c r="F9" s="38"/>
      <c r="G9" s="38"/>
      <c r="H9" s="38"/>
      <c r="I9" s="39"/>
      <c r="J9" s="38"/>
      <c r="K9" s="38"/>
      <c r="L9" s="38"/>
      <c r="M9" s="38"/>
    </row>
    <row r="10" spans="2:13" s="37" customFormat="1" ht="12">
      <c r="B10" s="13"/>
      <c r="C10" s="3"/>
      <c r="D10" s="3"/>
      <c r="E10" s="38" t="s">
        <v>165</v>
      </c>
      <c r="F10" s="38"/>
      <c r="G10" s="38"/>
      <c r="H10" s="38"/>
      <c r="I10" s="39"/>
      <c r="J10" s="38"/>
      <c r="K10" s="38"/>
      <c r="L10" s="38"/>
      <c r="M10" s="38"/>
    </row>
    <row r="11" spans="2:13" s="31" customFormat="1" ht="12">
      <c r="B11" s="14" t="s">
        <v>6</v>
      </c>
      <c r="C11" s="2"/>
      <c r="D11" s="2"/>
      <c r="E11" s="36" t="s">
        <v>7</v>
      </c>
      <c r="F11" s="36"/>
      <c r="G11" s="36"/>
      <c r="H11" s="36"/>
      <c r="I11" s="40"/>
      <c r="J11" s="36"/>
      <c r="K11" s="36"/>
      <c r="L11" s="36"/>
      <c r="M11" s="36"/>
    </row>
    <row r="12" spans="2:13" s="31" customFormat="1" ht="12">
      <c r="B12" s="14" t="s">
        <v>166</v>
      </c>
      <c r="C12" s="2"/>
      <c r="D12" s="2"/>
      <c r="E12" s="41">
        <v>2005</v>
      </c>
      <c r="F12" s="41"/>
      <c r="G12" s="41"/>
      <c r="H12" s="41"/>
      <c r="I12" s="42"/>
      <c r="J12" s="41"/>
      <c r="K12" s="41"/>
      <c r="L12" s="41"/>
      <c r="M12" s="41"/>
    </row>
    <row r="13" spans="2:13" s="31" customFormat="1" ht="12">
      <c r="B13" s="14" t="s">
        <v>8</v>
      </c>
      <c r="C13" s="2"/>
      <c r="D13" s="2"/>
      <c r="E13" s="36" t="s">
        <v>9</v>
      </c>
      <c r="F13" s="36"/>
      <c r="G13" s="36"/>
      <c r="H13" s="36"/>
      <c r="I13" s="40"/>
      <c r="J13" s="36"/>
      <c r="K13" s="36"/>
      <c r="L13" s="36"/>
      <c r="M13" s="36"/>
    </row>
    <row r="14" spans="2:13" s="31" customFormat="1" ht="12">
      <c r="B14" s="14" t="s">
        <v>167</v>
      </c>
      <c r="C14" s="2"/>
      <c r="D14" s="2"/>
      <c r="E14" s="36" t="s">
        <v>168</v>
      </c>
      <c r="F14" s="36"/>
      <c r="G14" s="36"/>
      <c r="H14" s="36"/>
      <c r="I14" s="40"/>
      <c r="J14" s="36"/>
      <c r="K14" s="36"/>
      <c r="L14" s="36"/>
      <c r="M14" s="36"/>
    </row>
    <row r="15" spans="2:13" s="31" customFormat="1" ht="12">
      <c r="B15" s="15" t="s">
        <v>169</v>
      </c>
      <c r="C15" s="16"/>
      <c r="D15" s="16"/>
      <c r="E15" s="43" t="s">
        <v>161</v>
      </c>
      <c r="F15" s="43"/>
      <c r="G15" s="43"/>
      <c r="H15" s="43"/>
      <c r="I15" s="44"/>
      <c r="J15" s="36"/>
      <c r="K15" s="36"/>
      <c r="L15" s="36"/>
      <c r="M15" s="36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/>
      <c r="O16" s="6"/>
      <c r="P16" s="1"/>
      <c r="Q16" s="1"/>
      <c r="R16" s="7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8"/>
      <c r="C18" s="8"/>
      <c r="D18" s="8"/>
      <c r="E18" s="8"/>
      <c r="F18" s="8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3" ht="26.25" customHeight="1">
      <c r="B19" s="47"/>
      <c r="C19" s="47"/>
      <c r="D19" s="47"/>
      <c r="E19" s="47"/>
      <c r="F19" s="17"/>
      <c r="G19" s="53" t="s">
        <v>10</v>
      </c>
      <c r="H19" s="53" t="s">
        <v>11</v>
      </c>
      <c r="I19" s="53" t="s">
        <v>12</v>
      </c>
      <c r="J19" s="53" t="s">
        <v>13</v>
      </c>
      <c r="K19" s="53" t="s">
        <v>14</v>
      </c>
      <c r="L19" s="53" t="s">
        <v>15</v>
      </c>
      <c r="M19" s="53" t="s">
        <v>16</v>
      </c>
      <c r="N19" s="53" t="s">
        <v>17</v>
      </c>
      <c r="O19" s="53" t="s">
        <v>18</v>
      </c>
      <c r="P19" s="53" t="s">
        <v>19</v>
      </c>
      <c r="Q19" s="53" t="s">
        <v>20</v>
      </c>
      <c r="R19" s="53" t="s">
        <v>21</v>
      </c>
      <c r="S19" s="53" t="s">
        <v>22</v>
      </c>
      <c r="T19" s="53" t="s">
        <v>23</v>
      </c>
      <c r="U19" s="53" t="s">
        <v>24</v>
      </c>
      <c r="V19" s="53" t="s">
        <v>25</v>
      </c>
      <c r="W19" s="53" t="s">
        <v>28</v>
      </c>
    </row>
    <row r="20" spans="2:23" ht="12.75">
      <c r="B20" s="50" t="s">
        <v>26</v>
      </c>
      <c r="C20" s="50"/>
      <c r="D20" s="50"/>
      <c r="E20" s="50"/>
      <c r="F20" s="51" t="s">
        <v>27</v>
      </c>
      <c r="G20" s="52">
        <v>401</v>
      </c>
      <c r="H20" s="52">
        <v>402</v>
      </c>
      <c r="I20" s="52">
        <v>403</v>
      </c>
      <c r="J20" s="52">
        <v>404</v>
      </c>
      <c r="K20" s="52">
        <v>405</v>
      </c>
      <c r="L20" s="52">
        <v>406</v>
      </c>
      <c r="M20" s="52">
        <v>407</v>
      </c>
      <c r="N20" s="52">
        <v>408</v>
      </c>
      <c r="O20" s="52">
        <v>409</v>
      </c>
      <c r="P20" s="52">
        <v>410</v>
      </c>
      <c r="Q20" s="52">
        <v>411</v>
      </c>
      <c r="R20" s="52">
        <v>412</v>
      </c>
      <c r="S20" s="52">
        <v>413</v>
      </c>
      <c r="T20" s="52">
        <v>414</v>
      </c>
      <c r="U20" s="52">
        <v>415</v>
      </c>
      <c r="V20" s="52">
        <v>416</v>
      </c>
      <c r="W20" s="52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3" s="18" customFormat="1" ht="22.5" customHeight="1">
      <c r="B22" s="54" t="s">
        <v>30</v>
      </c>
      <c r="C22" s="55"/>
      <c r="D22" s="55"/>
      <c r="E22" s="56"/>
      <c r="F22" s="57" t="s">
        <v>31</v>
      </c>
      <c r="G22" s="58">
        <v>32485</v>
      </c>
      <c r="H22" s="58">
        <v>7653</v>
      </c>
      <c r="I22" s="59">
        <v>23033</v>
      </c>
      <c r="J22" s="59">
        <v>13629</v>
      </c>
      <c r="K22" s="59">
        <v>4784</v>
      </c>
      <c r="L22" s="59">
        <v>24571</v>
      </c>
      <c r="M22" s="59">
        <v>16438</v>
      </c>
      <c r="N22" s="59">
        <v>3696</v>
      </c>
      <c r="O22" s="59">
        <v>9676</v>
      </c>
      <c r="P22" s="59">
        <v>2500</v>
      </c>
      <c r="Q22" s="59">
        <v>7049</v>
      </c>
      <c r="R22" s="59">
        <v>9456</v>
      </c>
      <c r="S22" s="59">
        <v>8946</v>
      </c>
      <c r="T22" s="59">
        <v>4159</v>
      </c>
      <c r="U22" s="59">
        <v>7306</v>
      </c>
      <c r="V22" s="59">
        <v>6158</v>
      </c>
      <c r="W22" s="59">
        <f>SUM(G22:V22)</f>
        <v>181539</v>
      </c>
    </row>
    <row r="23" spans="2:23" s="18" customFormat="1" ht="22.5" customHeight="1">
      <c r="B23" s="54" t="s">
        <v>32</v>
      </c>
      <c r="C23" s="55"/>
      <c r="D23" s="55"/>
      <c r="E23" s="56"/>
      <c r="F23" s="57" t="s">
        <v>33</v>
      </c>
      <c r="G23" s="58">
        <v>5741</v>
      </c>
      <c r="H23" s="58">
        <v>1352</v>
      </c>
      <c r="I23" s="59">
        <v>4070</v>
      </c>
      <c r="J23" s="59">
        <v>2408</v>
      </c>
      <c r="K23" s="59">
        <v>845</v>
      </c>
      <c r="L23" s="59">
        <v>4484</v>
      </c>
      <c r="M23" s="59">
        <v>2905</v>
      </c>
      <c r="N23" s="59">
        <v>653</v>
      </c>
      <c r="O23" s="59">
        <v>1710</v>
      </c>
      <c r="P23" s="59">
        <v>442</v>
      </c>
      <c r="Q23" s="59">
        <v>1245</v>
      </c>
      <c r="R23" s="59">
        <v>1719</v>
      </c>
      <c r="S23" s="59">
        <v>1581</v>
      </c>
      <c r="T23" s="59">
        <v>735</v>
      </c>
      <c r="U23" s="59">
        <v>1291</v>
      </c>
      <c r="V23" s="59">
        <v>1088</v>
      </c>
      <c r="W23" s="59">
        <f>SUM(G23:V23)</f>
        <v>32269</v>
      </c>
    </row>
    <row r="24" spans="2:23" s="18" customFormat="1" ht="22.5" customHeight="1">
      <c r="B24" s="54" t="s">
        <v>34</v>
      </c>
      <c r="C24" s="55"/>
      <c r="D24" s="55"/>
      <c r="E24" s="56"/>
      <c r="F24" s="57" t="s">
        <v>35</v>
      </c>
      <c r="G24" s="58">
        <v>16542</v>
      </c>
      <c r="H24" s="58">
        <v>3771</v>
      </c>
      <c r="I24" s="59">
        <v>11253</v>
      </c>
      <c r="J24" s="59">
        <v>6817</v>
      </c>
      <c r="K24" s="59">
        <v>2390</v>
      </c>
      <c r="L24" s="59">
        <v>12364</v>
      </c>
      <c r="M24" s="59">
        <v>8246</v>
      </c>
      <c r="N24" s="59">
        <v>1939</v>
      </c>
      <c r="O24" s="59">
        <v>4832</v>
      </c>
      <c r="P24" s="59">
        <v>1259</v>
      </c>
      <c r="Q24" s="59">
        <v>3574</v>
      </c>
      <c r="R24" s="59">
        <v>5005</v>
      </c>
      <c r="S24" s="59">
        <v>4455</v>
      </c>
      <c r="T24" s="59">
        <v>2105</v>
      </c>
      <c r="U24" s="59">
        <v>3690</v>
      </c>
      <c r="V24" s="59">
        <v>3077</v>
      </c>
      <c r="W24" s="59">
        <f>SUM(G24:V24)</f>
        <v>91319</v>
      </c>
    </row>
    <row r="25" spans="2:23" s="18" customFormat="1" ht="22.5" customHeight="1">
      <c r="B25" s="54" t="s">
        <v>36</v>
      </c>
      <c r="C25" s="55"/>
      <c r="D25" s="55"/>
      <c r="E25" s="56"/>
      <c r="F25" s="57" t="s">
        <v>37</v>
      </c>
      <c r="G25" s="58">
        <v>15942</v>
      </c>
      <c r="H25" s="58">
        <v>3883</v>
      </c>
      <c r="I25" s="59">
        <v>11779</v>
      </c>
      <c r="J25" s="59">
        <v>6813</v>
      </c>
      <c r="K25" s="59">
        <v>2395</v>
      </c>
      <c r="L25" s="59">
        <v>12205</v>
      </c>
      <c r="M25" s="59">
        <v>8194</v>
      </c>
      <c r="N25" s="59">
        <v>1757</v>
      </c>
      <c r="O25" s="59">
        <v>4844</v>
      </c>
      <c r="P25" s="59">
        <v>1242</v>
      </c>
      <c r="Q25" s="59">
        <v>3474</v>
      </c>
      <c r="R25" s="59">
        <v>4452</v>
      </c>
      <c r="S25" s="59">
        <v>4491</v>
      </c>
      <c r="T25" s="59">
        <v>2053</v>
      </c>
      <c r="U25" s="59">
        <v>3616</v>
      </c>
      <c r="V25" s="59">
        <v>3082</v>
      </c>
      <c r="W25" s="59">
        <f>SUM(G25:V25)</f>
        <v>90222</v>
      </c>
    </row>
    <row r="26" spans="2:23" s="18" customFormat="1" ht="22.5" customHeight="1">
      <c r="B26" s="54" t="s">
        <v>38</v>
      </c>
      <c r="C26" s="55"/>
      <c r="D26" s="55"/>
      <c r="E26" s="56"/>
      <c r="F26" s="57" t="s">
        <v>39</v>
      </c>
      <c r="G26" s="58">
        <v>2686</v>
      </c>
      <c r="H26" s="58">
        <v>987</v>
      </c>
      <c r="I26" s="59">
        <v>1549</v>
      </c>
      <c r="J26" s="59">
        <v>1243</v>
      </c>
      <c r="K26" s="59">
        <v>521</v>
      </c>
      <c r="L26" s="59">
        <v>2269</v>
      </c>
      <c r="M26" s="59">
        <v>1922</v>
      </c>
      <c r="N26" s="59">
        <v>263</v>
      </c>
      <c r="O26" s="59">
        <v>846</v>
      </c>
      <c r="P26" s="59">
        <v>406</v>
      </c>
      <c r="Q26" s="59">
        <v>286</v>
      </c>
      <c r="R26" s="59">
        <v>593</v>
      </c>
      <c r="S26" s="59">
        <v>582</v>
      </c>
      <c r="T26" s="59">
        <v>233</v>
      </c>
      <c r="U26" s="59">
        <v>629</v>
      </c>
      <c r="V26" s="59">
        <v>520</v>
      </c>
      <c r="W26" s="59">
        <f aca="true" t="shared" si="0" ref="W26:W31">SUM(G26:V26)</f>
        <v>15535</v>
      </c>
    </row>
    <row r="27" spans="2:23" s="18" customFormat="1" ht="22.5" customHeight="1">
      <c r="B27" s="54" t="s">
        <v>40</v>
      </c>
      <c r="C27" s="55"/>
      <c r="D27" s="55"/>
      <c r="E27" s="56"/>
      <c r="F27" s="57" t="s">
        <v>41</v>
      </c>
      <c r="G27" s="58">
        <v>2392</v>
      </c>
      <c r="H27" s="58">
        <v>707</v>
      </c>
      <c r="I27" s="59">
        <v>1340</v>
      </c>
      <c r="J27" s="59">
        <v>994</v>
      </c>
      <c r="K27" s="59">
        <v>397</v>
      </c>
      <c r="L27" s="59">
        <v>2026</v>
      </c>
      <c r="M27" s="59">
        <v>1583</v>
      </c>
      <c r="N27" s="59">
        <v>247</v>
      </c>
      <c r="O27" s="59">
        <v>730</v>
      </c>
      <c r="P27" s="59">
        <v>307</v>
      </c>
      <c r="Q27" s="59">
        <v>286</v>
      </c>
      <c r="R27" s="59">
        <v>570</v>
      </c>
      <c r="S27" s="59">
        <v>545</v>
      </c>
      <c r="T27" s="59">
        <v>203</v>
      </c>
      <c r="U27" s="59">
        <v>562</v>
      </c>
      <c r="V27" s="59">
        <v>443</v>
      </c>
      <c r="W27" s="59">
        <f t="shared" si="0"/>
        <v>13332</v>
      </c>
    </row>
    <row r="28" spans="2:23" s="18" customFormat="1" ht="22.5" customHeight="1">
      <c r="B28" s="54" t="s">
        <v>42</v>
      </c>
      <c r="C28" s="55"/>
      <c r="D28" s="55"/>
      <c r="E28" s="56"/>
      <c r="F28" s="57" t="s">
        <v>43</v>
      </c>
      <c r="G28" s="58">
        <v>1318</v>
      </c>
      <c r="H28" s="58">
        <v>520</v>
      </c>
      <c r="I28" s="59">
        <v>747</v>
      </c>
      <c r="J28" s="59">
        <v>628</v>
      </c>
      <c r="K28" s="59">
        <v>271</v>
      </c>
      <c r="L28" s="59">
        <v>1179</v>
      </c>
      <c r="M28" s="59">
        <v>954</v>
      </c>
      <c r="N28" s="59">
        <v>132</v>
      </c>
      <c r="O28" s="59">
        <v>420</v>
      </c>
      <c r="P28" s="59">
        <v>208</v>
      </c>
      <c r="Q28" s="59">
        <v>125</v>
      </c>
      <c r="R28" s="59">
        <v>296</v>
      </c>
      <c r="S28" s="59">
        <v>285</v>
      </c>
      <c r="T28" s="59">
        <v>117</v>
      </c>
      <c r="U28" s="59">
        <v>317</v>
      </c>
      <c r="V28" s="59">
        <v>254</v>
      </c>
      <c r="W28" s="59">
        <f t="shared" si="0"/>
        <v>7771</v>
      </c>
    </row>
    <row r="29" spans="2:23" s="18" customFormat="1" ht="22.5" customHeight="1">
      <c r="B29" s="54" t="s">
        <v>44</v>
      </c>
      <c r="C29" s="55"/>
      <c r="D29" s="55"/>
      <c r="E29" s="56"/>
      <c r="F29" s="57" t="s">
        <v>45</v>
      </c>
      <c r="G29" s="58">
        <v>1368</v>
      </c>
      <c r="H29" s="58">
        <v>467</v>
      </c>
      <c r="I29" s="59">
        <v>802</v>
      </c>
      <c r="J29" s="59">
        <v>615</v>
      </c>
      <c r="K29" s="59">
        <v>250</v>
      </c>
      <c r="L29" s="59">
        <v>1090</v>
      </c>
      <c r="M29" s="59">
        <v>968</v>
      </c>
      <c r="N29" s="59">
        <v>131</v>
      </c>
      <c r="O29" s="59">
        <v>426</v>
      </c>
      <c r="P29" s="59">
        <v>198</v>
      </c>
      <c r="Q29" s="59">
        <v>161</v>
      </c>
      <c r="R29" s="59">
        <v>297</v>
      </c>
      <c r="S29" s="59">
        <v>297</v>
      </c>
      <c r="T29" s="59">
        <v>116</v>
      </c>
      <c r="U29" s="59">
        <v>312</v>
      </c>
      <c r="V29" s="59">
        <v>266</v>
      </c>
      <c r="W29" s="59">
        <f t="shared" si="0"/>
        <v>7764</v>
      </c>
    </row>
    <row r="30" spans="2:23" s="18" customFormat="1" ht="24.75" customHeight="1">
      <c r="B30" s="54" t="s">
        <v>46</v>
      </c>
      <c r="C30" s="55"/>
      <c r="D30" s="55"/>
      <c r="E30" s="56"/>
      <c r="F30" s="57" t="s">
        <v>47</v>
      </c>
      <c r="G30" s="58">
        <v>1764</v>
      </c>
      <c r="H30" s="58">
        <v>209</v>
      </c>
      <c r="I30" s="59">
        <v>505</v>
      </c>
      <c r="J30" s="59">
        <v>477</v>
      </c>
      <c r="K30" s="59">
        <v>107</v>
      </c>
      <c r="L30" s="59">
        <v>500</v>
      </c>
      <c r="M30" s="59">
        <v>546</v>
      </c>
      <c r="N30" s="59">
        <v>101</v>
      </c>
      <c r="O30" s="59">
        <v>379</v>
      </c>
      <c r="P30" s="59">
        <v>149</v>
      </c>
      <c r="Q30" s="59">
        <v>83</v>
      </c>
      <c r="R30" s="59">
        <v>115</v>
      </c>
      <c r="S30" s="59">
        <v>383</v>
      </c>
      <c r="T30" s="59">
        <v>170</v>
      </c>
      <c r="U30" s="59">
        <v>206</v>
      </c>
      <c r="V30" s="59">
        <v>316</v>
      </c>
      <c r="W30" s="59">
        <f t="shared" si="0"/>
        <v>6010</v>
      </c>
    </row>
    <row r="31" spans="2:23" s="18" customFormat="1" ht="26.25" customHeight="1">
      <c r="B31" s="54" t="s">
        <v>48</v>
      </c>
      <c r="C31" s="55"/>
      <c r="D31" s="55"/>
      <c r="E31" s="56"/>
      <c r="F31" s="57" t="s">
        <v>49</v>
      </c>
      <c r="G31" s="58">
        <v>922</v>
      </c>
      <c r="H31" s="58">
        <v>778</v>
      </c>
      <c r="I31" s="59">
        <v>1044</v>
      </c>
      <c r="J31" s="59">
        <v>766</v>
      </c>
      <c r="K31" s="59">
        <v>414</v>
      </c>
      <c r="L31" s="59">
        <v>1769</v>
      </c>
      <c r="M31" s="59">
        <v>1376</v>
      </c>
      <c r="N31" s="59">
        <v>162</v>
      </c>
      <c r="O31" s="59">
        <v>467</v>
      </c>
      <c r="P31" s="59">
        <v>257</v>
      </c>
      <c r="Q31" s="59">
        <v>203</v>
      </c>
      <c r="R31" s="59">
        <v>478</v>
      </c>
      <c r="S31" s="59">
        <v>199</v>
      </c>
      <c r="T31" s="59">
        <v>63</v>
      </c>
      <c r="U31" s="59">
        <v>423</v>
      </c>
      <c r="V31" s="59">
        <v>204</v>
      </c>
      <c r="W31" s="59">
        <f t="shared" si="0"/>
        <v>9525</v>
      </c>
    </row>
    <row r="32" spans="2:23" s="18" customFormat="1" ht="22.5" customHeight="1">
      <c r="B32" s="54" t="s">
        <v>50</v>
      </c>
      <c r="C32" s="55"/>
      <c r="D32" s="55"/>
      <c r="E32" s="56"/>
      <c r="F32" s="57" t="s">
        <v>29</v>
      </c>
      <c r="G32" s="60">
        <f>SUM(G26/G22)*100</f>
        <v>8.268431583807912</v>
      </c>
      <c r="H32" s="60">
        <f aca="true" t="shared" si="1" ref="H32:W32">SUM(H26/H22)*100</f>
        <v>12.896903175225402</v>
      </c>
      <c r="I32" s="60">
        <f t="shared" si="1"/>
        <v>6.725133504102809</v>
      </c>
      <c r="J32" s="60">
        <f t="shared" si="1"/>
        <v>9.120258272800646</v>
      </c>
      <c r="K32" s="60">
        <f t="shared" si="1"/>
        <v>10.89046822742475</v>
      </c>
      <c r="L32" s="60">
        <f t="shared" si="1"/>
        <v>9.234463391803345</v>
      </c>
      <c r="M32" s="60">
        <f t="shared" si="1"/>
        <v>11.692420002433385</v>
      </c>
      <c r="N32" s="60">
        <f t="shared" si="1"/>
        <v>7.115800865800866</v>
      </c>
      <c r="O32" s="60">
        <f t="shared" si="1"/>
        <v>8.743282348077717</v>
      </c>
      <c r="P32" s="60">
        <f t="shared" si="1"/>
        <v>16.24</v>
      </c>
      <c r="Q32" s="60">
        <f t="shared" si="1"/>
        <v>4.057313094055894</v>
      </c>
      <c r="R32" s="60">
        <f t="shared" si="1"/>
        <v>6.271150592216582</v>
      </c>
      <c r="S32" s="60">
        <f t="shared" si="1"/>
        <v>6.505700871898055</v>
      </c>
      <c r="T32" s="60">
        <f t="shared" si="1"/>
        <v>5.602308247174801</v>
      </c>
      <c r="U32" s="60">
        <f t="shared" si="1"/>
        <v>8.609362168081029</v>
      </c>
      <c r="V32" s="60">
        <f t="shared" si="1"/>
        <v>8.444300097434231</v>
      </c>
      <c r="W32" s="60">
        <f t="shared" si="1"/>
        <v>8.557389872148685</v>
      </c>
    </row>
    <row r="33" spans="2:23" s="18" customFormat="1" ht="22.5" customHeight="1">
      <c r="B33" s="54" t="s">
        <v>51</v>
      </c>
      <c r="C33" s="55"/>
      <c r="D33" s="55"/>
      <c r="E33" s="56"/>
      <c r="F33" s="57" t="s">
        <v>52</v>
      </c>
      <c r="G33" s="60">
        <f>SUM(G28/G24)*100</f>
        <v>7.967597630274454</v>
      </c>
      <c r="H33" s="60">
        <f aca="true" t="shared" si="2" ref="H33:W33">SUM(H28/H24)*100</f>
        <v>13.789445770352692</v>
      </c>
      <c r="I33" s="60">
        <f t="shared" si="2"/>
        <v>6.63822980538523</v>
      </c>
      <c r="J33" s="60">
        <f t="shared" si="2"/>
        <v>9.21226345899956</v>
      </c>
      <c r="K33" s="60">
        <f t="shared" si="2"/>
        <v>11.338912133891213</v>
      </c>
      <c r="L33" s="60">
        <f t="shared" si="2"/>
        <v>9.535748948560336</v>
      </c>
      <c r="M33" s="60">
        <f t="shared" si="2"/>
        <v>11.569245694882367</v>
      </c>
      <c r="N33" s="60">
        <f t="shared" si="2"/>
        <v>6.807632800412584</v>
      </c>
      <c r="O33" s="60">
        <f t="shared" si="2"/>
        <v>8.69205298013245</v>
      </c>
      <c r="P33" s="60">
        <f t="shared" si="2"/>
        <v>16.521048451151707</v>
      </c>
      <c r="Q33" s="60">
        <f t="shared" si="2"/>
        <v>3.4974818130945717</v>
      </c>
      <c r="R33" s="60">
        <f t="shared" si="2"/>
        <v>5.914085914085914</v>
      </c>
      <c r="S33" s="60">
        <f t="shared" si="2"/>
        <v>6.397306397306397</v>
      </c>
      <c r="T33" s="60">
        <f t="shared" si="2"/>
        <v>5.558194774346793</v>
      </c>
      <c r="U33" s="60">
        <f t="shared" si="2"/>
        <v>8.590785907859079</v>
      </c>
      <c r="V33" s="60">
        <f t="shared" si="2"/>
        <v>8.254793630159247</v>
      </c>
      <c r="W33" s="60">
        <f t="shared" si="2"/>
        <v>8.509729629102377</v>
      </c>
    </row>
    <row r="34" spans="2:23" s="18" customFormat="1" ht="22.5" customHeight="1">
      <c r="B34" s="54" t="s">
        <v>53</v>
      </c>
      <c r="C34" s="55"/>
      <c r="D34" s="55"/>
      <c r="E34" s="56"/>
      <c r="F34" s="57" t="s">
        <v>54</v>
      </c>
      <c r="G34" s="60">
        <f>SUM(G29/G25)*100</f>
        <v>8.581106511102748</v>
      </c>
      <c r="H34" s="60">
        <f aca="true" t="shared" si="3" ref="H34:W34">SUM(H29/H25)*100</f>
        <v>12.026783414885397</v>
      </c>
      <c r="I34" s="60">
        <f t="shared" si="3"/>
        <v>6.8087273962136</v>
      </c>
      <c r="J34" s="60">
        <f t="shared" si="3"/>
        <v>9.026860413914575</v>
      </c>
      <c r="K34" s="60">
        <f t="shared" si="3"/>
        <v>10.438413361169102</v>
      </c>
      <c r="L34" s="60">
        <f t="shared" si="3"/>
        <v>8.930766079475625</v>
      </c>
      <c r="M34" s="60">
        <f t="shared" si="3"/>
        <v>11.813522089333658</v>
      </c>
      <c r="N34" s="60">
        <f t="shared" si="3"/>
        <v>7.4558907228229945</v>
      </c>
      <c r="O34" s="60">
        <f t="shared" si="3"/>
        <v>8.7943848059455</v>
      </c>
      <c r="P34" s="60">
        <f t="shared" si="3"/>
        <v>15.942028985507244</v>
      </c>
      <c r="Q34" s="60">
        <f t="shared" si="3"/>
        <v>4.634427173287277</v>
      </c>
      <c r="R34" s="60">
        <f t="shared" si="3"/>
        <v>6.671159029649595</v>
      </c>
      <c r="S34" s="60">
        <f t="shared" si="3"/>
        <v>6.613226452905812</v>
      </c>
      <c r="T34" s="60">
        <f t="shared" si="3"/>
        <v>5.65026790063322</v>
      </c>
      <c r="U34" s="60">
        <f t="shared" si="3"/>
        <v>8.628318584070795</v>
      </c>
      <c r="V34" s="60">
        <f t="shared" si="3"/>
        <v>8.63075924724205</v>
      </c>
      <c r="W34" s="60">
        <f t="shared" si="3"/>
        <v>8.605439914876637</v>
      </c>
    </row>
    <row r="35" spans="2:23" s="18" customFormat="1" ht="22.5" customHeight="1">
      <c r="B35" s="54" t="s">
        <v>55</v>
      </c>
      <c r="C35" s="55"/>
      <c r="D35" s="55"/>
      <c r="E35" s="56"/>
      <c r="F35" s="57" t="s">
        <v>56</v>
      </c>
      <c r="G35" s="60">
        <f>SUM(G27/G23)*100</f>
        <v>41.66521511931719</v>
      </c>
      <c r="H35" s="60">
        <f aca="true" t="shared" si="4" ref="H35:W35">SUM(H27/H23)*100</f>
        <v>52.29289940828402</v>
      </c>
      <c r="I35" s="60">
        <f t="shared" si="4"/>
        <v>32.923832923832926</v>
      </c>
      <c r="J35" s="60">
        <f t="shared" si="4"/>
        <v>41.27906976744186</v>
      </c>
      <c r="K35" s="60">
        <f t="shared" si="4"/>
        <v>46.98224852071006</v>
      </c>
      <c r="L35" s="60">
        <f t="shared" si="4"/>
        <v>45.1828724353256</v>
      </c>
      <c r="M35" s="60">
        <f t="shared" si="4"/>
        <v>54.492254733218594</v>
      </c>
      <c r="N35" s="60">
        <f t="shared" si="4"/>
        <v>37.82542113323124</v>
      </c>
      <c r="O35" s="60">
        <f t="shared" si="4"/>
        <v>42.69005847953216</v>
      </c>
      <c r="P35" s="60">
        <f t="shared" si="4"/>
        <v>69.45701357466064</v>
      </c>
      <c r="Q35" s="60">
        <f t="shared" si="4"/>
        <v>22.971887550200805</v>
      </c>
      <c r="R35" s="60">
        <f t="shared" si="4"/>
        <v>33.1588132635253</v>
      </c>
      <c r="S35" s="60">
        <f t="shared" si="4"/>
        <v>34.471853257432</v>
      </c>
      <c r="T35" s="60">
        <f t="shared" si="4"/>
        <v>27.61904761904762</v>
      </c>
      <c r="U35" s="60">
        <f t="shared" si="4"/>
        <v>43.532145623547635</v>
      </c>
      <c r="V35" s="60">
        <f t="shared" si="4"/>
        <v>40.716911764705884</v>
      </c>
      <c r="W35" s="60">
        <f t="shared" si="4"/>
        <v>41.31519414918343</v>
      </c>
    </row>
    <row r="36" spans="2:23" s="18" customFormat="1" ht="22.5" customHeight="1">
      <c r="B36" s="54" t="s">
        <v>57</v>
      </c>
      <c r="C36" s="55"/>
      <c r="D36" s="55"/>
      <c r="E36" s="56"/>
      <c r="F36" s="57" t="s">
        <v>58</v>
      </c>
      <c r="G36" s="58">
        <v>25287</v>
      </c>
      <c r="H36" s="58">
        <v>5959</v>
      </c>
      <c r="I36" s="59">
        <v>17932</v>
      </c>
      <c r="J36" s="59">
        <v>10611</v>
      </c>
      <c r="K36" s="59">
        <v>3725</v>
      </c>
      <c r="L36" s="59">
        <v>19128</v>
      </c>
      <c r="M36" s="59">
        <v>12797</v>
      </c>
      <c r="N36" s="59">
        <v>2877</v>
      </c>
      <c r="O36" s="59">
        <v>7533</v>
      </c>
      <c r="P36" s="59">
        <v>1946</v>
      </c>
      <c r="Q36" s="59">
        <v>5487</v>
      </c>
      <c r="R36" s="59">
        <v>7360</v>
      </c>
      <c r="S36" s="59">
        <v>6965</v>
      </c>
      <c r="T36" s="59">
        <v>3237</v>
      </c>
      <c r="U36" s="59">
        <v>5687</v>
      </c>
      <c r="V36" s="59">
        <v>4794</v>
      </c>
      <c r="W36" s="59">
        <f>SUM(G36:V36)</f>
        <v>141325</v>
      </c>
    </row>
    <row r="37" spans="2:23" s="18" customFormat="1" ht="22.5" customHeight="1">
      <c r="B37" s="54" t="s">
        <v>59</v>
      </c>
      <c r="C37" s="55"/>
      <c r="D37" s="55"/>
      <c r="E37" s="56"/>
      <c r="F37" s="57" t="s">
        <v>60</v>
      </c>
      <c r="G37" s="58">
        <v>15645</v>
      </c>
      <c r="H37" s="58">
        <v>3686</v>
      </c>
      <c r="I37" s="59">
        <v>11094</v>
      </c>
      <c r="J37" s="59">
        <v>6565</v>
      </c>
      <c r="K37" s="59">
        <v>2305</v>
      </c>
      <c r="L37" s="59">
        <v>11834</v>
      </c>
      <c r="M37" s="59">
        <v>7917</v>
      </c>
      <c r="N37" s="59">
        <v>1780</v>
      </c>
      <c r="O37" s="59">
        <v>4661</v>
      </c>
      <c r="P37" s="59">
        <v>1203</v>
      </c>
      <c r="Q37" s="59">
        <v>3394</v>
      </c>
      <c r="R37" s="59">
        <v>4554</v>
      </c>
      <c r="S37" s="59">
        <v>4309</v>
      </c>
      <c r="T37" s="59">
        <v>2004</v>
      </c>
      <c r="U37" s="59">
        <v>3519</v>
      </c>
      <c r="V37" s="59">
        <v>2967</v>
      </c>
      <c r="W37" s="59">
        <f>SUM(G37:V37)</f>
        <v>87437</v>
      </c>
    </row>
    <row r="38" spans="2:23" s="18" customFormat="1" ht="22.5" customHeight="1">
      <c r="B38" s="54" t="s">
        <v>61</v>
      </c>
      <c r="C38" s="55"/>
      <c r="D38" s="55"/>
      <c r="E38" s="56"/>
      <c r="F38" s="57" t="s">
        <v>62</v>
      </c>
      <c r="G38" s="58">
        <v>12827</v>
      </c>
      <c r="H38" s="58">
        <v>2924</v>
      </c>
      <c r="I38" s="59">
        <v>8725</v>
      </c>
      <c r="J38" s="59">
        <v>5286</v>
      </c>
      <c r="K38" s="59">
        <v>1853</v>
      </c>
      <c r="L38" s="59">
        <v>9587</v>
      </c>
      <c r="M38" s="59">
        <v>6394</v>
      </c>
      <c r="N38" s="59">
        <v>1503</v>
      </c>
      <c r="O38" s="59">
        <v>3747</v>
      </c>
      <c r="P38" s="59">
        <v>977</v>
      </c>
      <c r="Q38" s="59">
        <v>2771</v>
      </c>
      <c r="R38" s="59">
        <v>3881</v>
      </c>
      <c r="S38" s="59">
        <v>3454</v>
      </c>
      <c r="T38" s="59">
        <v>1632</v>
      </c>
      <c r="U38" s="59">
        <v>2861</v>
      </c>
      <c r="V38" s="59">
        <v>2386</v>
      </c>
      <c r="W38" s="59">
        <f>SUM(G38:V38)</f>
        <v>70808</v>
      </c>
    </row>
    <row r="39" spans="2:23" s="18" customFormat="1" ht="22.5" customHeight="1">
      <c r="B39" s="54" t="s">
        <v>63</v>
      </c>
      <c r="C39" s="55"/>
      <c r="D39" s="55"/>
      <c r="E39" s="56"/>
      <c r="F39" s="57" t="s">
        <v>64</v>
      </c>
      <c r="G39" s="58">
        <v>12459</v>
      </c>
      <c r="H39" s="58">
        <v>3035</v>
      </c>
      <c r="I39" s="59">
        <v>9206</v>
      </c>
      <c r="J39" s="59">
        <v>5325</v>
      </c>
      <c r="K39" s="59">
        <v>1871</v>
      </c>
      <c r="L39" s="59">
        <v>9540</v>
      </c>
      <c r="M39" s="59">
        <v>6404</v>
      </c>
      <c r="N39" s="59">
        <v>1373</v>
      </c>
      <c r="O39" s="59">
        <v>3786</v>
      </c>
      <c r="P39" s="59">
        <v>971</v>
      </c>
      <c r="Q39" s="59">
        <v>2715</v>
      </c>
      <c r="R39" s="59">
        <v>3480</v>
      </c>
      <c r="S39" s="59">
        <v>3509</v>
      </c>
      <c r="T39" s="59">
        <v>1604</v>
      </c>
      <c r="U39" s="59">
        <v>2826</v>
      </c>
      <c r="V39" s="59">
        <v>2409</v>
      </c>
      <c r="W39" s="59">
        <f>SUM(G39:V39)</f>
        <v>70513</v>
      </c>
    </row>
    <row r="40" spans="2:23" s="18" customFormat="1" ht="22.5" customHeight="1">
      <c r="B40" s="54" t="s">
        <v>65</v>
      </c>
      <c r="C40" s="55"/>
      <c r="D40" s="55"/>
      <c r="E40" s="56"/>
      <c r="F40" s="57" t="s">
        <v>66</v>
      </c>
      <c r="G40" s="58">
        <v>15181</v>
      </c>
      <c r="H40" s="58">
        <v>4540</v>
      </c>
      <c r="I40" s="59">
        <v>13566</v>
      </c>
      <c r="J40" s="59">
        <v>6842</v>
      </c>
      <c r="K40" s="59">
        <v>2498</v>
      </c>
      <c r="L40" s="59">
        <v>12227</v>
      </c>
      <c r="M40" s="59">
        <v>8632</v>
      </c>
      <c r="N40" s="59">
        <v>1794</v>
      </c>
      <c r="O40" s="59">
        <v>4176</v>
      </c>
      <c r="P40" s="59">
        <v>1353</v>
      </c>
      <c r="Q40" s="59">
        <v>3621</v>
      </c>
      <c r="R40" s="59">
        <v>5407</v>
      </c>
      <c r="S40" s="59">
        <v>4463</v>
      </c>
      <c r="T40" s="59">
        <v>2234</v>
      </c>
      <c r="U40" s="59">
        <v>3450</v>
      </c>
      <c r="V40" s="59">
        <v>2775</v>
      </c>
      <c r="W40" s="59">
        <f aca="true" t="shared" si="5" ref="W40:W45">SUM(G40:V40)</f>
        <v>92759</v>
      </c>
    </row>
    <row r="41" spans="2:23" s="18" customFormat="1" ht="22.5" customHeight="1">
      <c r="B41" s="54" t="s">
        <v>67</v>
      </c>
      <c r="C41" s="55"/>
      <c r="D41" s="55"/>
      <c r="E41" s="56"/>
      <c r="F41" s="57" t="s">
        <v>68</v>
      </c>
      <c r="G41" s="58">
        <v>13248</v>
      </c>
      <c r="H41" s="58">
        <v>3710</v>
      </c>
      <c r="I41" s="59">
        <v>11446</v>
      </c>
      <c r="J41" s="59">
        <v>5983</v>
      </c>
      <c r="K41" s="59">
        <v>2076</v>
      </c>
      <c r="L41" s="59">
        <v>10566</v>
      </c>
      <c r="M41" s="59">
        <v>7384</v>
      </c>
      <c r="N41" s="59">
        <v>1496</v>
      </c>
      <c r="O41" s="59">
        <v>3718</v>
      </c>
      <c r="P41" s="59">
        <v>1160</v>
      </c>
      <c r="Q41" s="59">
        <v>2955</v>
      </c>
      <c r="R41" s="59">
        <v>4550</v>
      </c>
      <c r="S41" s="59">
        <v>3827</v>
      </c>
      <c r="T41" s="59">
        <v>1927</v>
      </c>
      <c r="U41" s="59">
        <v>3030</v>
      </c>
      <c r="V41" s="59">
        <v>2412</v>
      </c>
      <c r="W41" s="59">
        <f t="shared" si="5"/>
        <v>79488</v>
      </c>
    </row>
    <row r="42" spans="2:23" s="18" customFormat="1" ht="22.5" customHeight="1">
      <c r="B42" s="54" t="s">
        <v>69</v>
      </c>
      <c r="C42" s="55"/>
      <c r="D42" s="55"/>
      <c r="E42" s="56"/>
      <c r="F42" s="57" t="s">
        <v>70</v>
      </c>
      <c r="G42" s="58">
        <v>7874</v>
      </c>
      <c r="H42" s="58">
        <v>2370</v>
      </c>
      <c r="I42" s="59">
        <v>7118</v>
      </c>
      <c r="J42" s="59">
        <v>3575</v>
      </c>
      <c r="K42" s="59">
        <v>1280</v>
      </c>
      <c r="L42" s="59">
        <v>6414</v>
      </c>
      <c r="M42" s="59">
        <v>4397</v>
      </c>
      <c r="N42" s="59">
        <v>929</v>
      </c>
      <c r="O42" s="59">
        <v>2115</v>
      </c>
      <c r="P42" s="59">
        <v>677</v>
      </c>
      <c r="Q42" s="59">
        <v>1902</v>
      </c>
      <c r="R42" s="59">
        <v>2830</v>
      </c>
      <c r="S42" s="59">
        <v>2347</v>
      </c>
      <c r="T42" s="59">
        <v>1158</v>
      </c>
      <c r="U42" s="59">
        <v>1770</v>
      </c>
      <c r="V42" s="59">
        <v>1435</v>
      </c>
      <c r="W42" s="59">
        <f t="shared" si="5"/>
        <v>48191</v>
      </c>
    </row>
    <row r="43" spans="2:23" s="18" customFormat="1" ht="22.5" customHeight="1">
      <c r="B43" s="54" t="s">
        <v>71</v>
      </c>
      <c r="C43" s="55"/>
      <c r="D43" s="55"/>
      <c r="E43" s="56"/>
      <c r="F43" s="57" t="s">
        <v>72</v>
      </c>
      <c r="G43" s="58">
        <v>7307</v>
      </c>
      <c r="H43" s="58">
        <v>2170</v>
      </c>
      <c r="I43" s="59">
        <v>6448</v>
      </c>
      <c r="J43" s="59">
        <v>3267</v>
      </c>
      <c r="K43" s="59">
        <v>1218</v>
      </c>
      <c r="L43" s="59">
        <v>5813</v>
      </c>
      <c r="M43" s="59">
        <v>4235</v>
      </c>
      <c r="N43" s="59">
        <v>865</v>
      </c>
      <c r="O43" s="59">
        <v>2061</v>
      </c>
      <c r="P43" s="59">
        <v>676</v>
      </c>
      <c r="Q43" s="59">
        <v>1719</v>
      </c>
      <c r="R43" s="59">
        <v>2577</v>
      </c>
      <c r="S43" s="59">
        <v>2116</v>
      </c>
      <c r="T43" s="59">
        <v>1076</v>
      </c>
      <c r="U43" s="59">
        <v>1680</v>
      </c>
      <c r="V43" s="59">
        <v>1340</v>
      </c>
      <c r="W43" s="59">
        <f t="shared" si="5"/>
        <v>44568</v>
      </c>
    </row>
    <row r="44" spans="2:23" s="46" customFormat="1" ht="25.5" customHeight="1">
      <c r="B44" s="54" t="s">
        <v>73</v>
      </c>
      <c r="C44" s="55"/>
      <c r="D44" s="55"/>
      <c r="E44" s="56"/>
      <c r="F44" s="61" t="s">
        <v>74</v>
      </c>
      <c r="G44" s="58">
        <v>7819</v>
      </c>
      <c r="H44" s="58">
        <v>1141</v>
      </c>
      <c r="I44" s="58">
        <v>1591</v>
      </c>
      <c r="J44" s="58">
        <v>3726</v>
      </c>
      <c r="K44" s="58">
        <v>749</v>
      </c>
      <c r="L44" s="58">
        <v>3191</v>
      </c>
      <c r="M44" s="58">
        <v>3471</v>
      </c>
      <c r="N44" s="58">
        <v>826</v>
      </c>
      <c r="O44" s="58">
        <v>1947</v>
      </c>
      <c r="P44" s="58">
        <v>614</v>
      </c>
      <c r="Q44" s="58">
        <v>783</v>
      </c>
      <c r="R44" s="58">
        <v>1424</v>
      </c>
      <c r="S44" s="58">
        <v>2613</v>
      </c>
      <c r="T44" s="58">
        <v>1965</v>
      </c>
      <c r="U44" s="58">
        <v>1622</v>
      </c>
      <c r="V44" s="58">
        <v>1618</v>
      </c>
      <c r="W44" s="59">
        <f t="shared" si="5"/>
        <v>35100</v>
      </c>
    </row>
    <row r="45" spans="2:23" s="46" customFormat="1" ht="27" customHeight="1">
      <c r="B45" s="54" t="s">
        <v>75</v>
      </c>
      <c r="C45" s="55"/>
      <c r="D45" s="55"/>
      <c r="E45" s="56"/>
      <c r="F45" s="61" t="s">
        <v>76</v>
      </c>
      <c r="G45" s="58">
        <v>7362</v>
      </c>
      <c r="H45" s="58">
        <v>3399</v>
      </c>
      <c r="I45" s="58">
        <v>11975</v>
      </c>
      <c r="J45" s="58">
        <v>3116</v>
      </c>
      <c r="K45" s="58">
        <v>1749</v>
      </c>
      <c r="L45" s="58">
        <v>9036</v>
      </c>
      <c r="M45" s="58">
        <v>5161</v>
      </c>
      <c r="N45" s="58">
        <v>968</v>
      </c>
      <c r="O45" s="58">
        <v>2229</v>
      </c>
      <c r="P45" s="58">
        <v>739</v>
      </c>
      <c r="Q45" s="58">
        <v>2838</v>
      </c>
      <c r="R45" s="58">
        <v>3983</v>
      </c>
      <c r="S45" s="58">
        <v>1850</v>
      </c>
      <c r="T45" s="58">
        <v>269</v>
      </c>
      <c r="U45" s="58">
        <v>1828</v>
      </c>
      <c r="V45" s="58">
        <v>1157</v>
      </c>
      <c r="W45" s="59">
        <f t="shared" si="5"/>
        <v>57659</v>
      </c>
    </row>
    <row r="46" spans="2:23" s="18" customFormat="1" ht="22.5" customHeight="1">
      <c r="B46" s="54" t="s">
        <v>77</v>
      </c>
      <c r="C46" s="55"/>
      <c r="D46" s="55"/>
      <c r="E46" s="56"/>
      <c r="F46" s="57" t="s">
        <v>78</v>
      </c>
      <c r="G46" s="60">
        <f>SUM(G40/G36)*100</f>
        <v>60.03480049037054</v>
      </c>
      <c r="H46" s="60">
        <f aca="true" t="shared" si="6" ref="H46:W46">SUM(H40/H36)*100</f>
        <v>76.18727974492364</v>
      </c>
      <c r="I46" s="60">
        <f t="shared" si="6"/>
        <v>75.65246486727638</v>
      </c>
      <c r="J46" s="60">
        <f t="shared" si="6"/>
        <v>64.4802563377627</v>
      </c>
      <c r="K46" s="60">
        <f t="shared" si="6"/>
        <v>67.06040268456375</v>
      </c>
      <c r="L46" s="60">
        <f t="shared" si="6"/>
        <v>63.92199916352991</v>
      </c>
      <c r="M46" s="60">
        <f t="shared" si="6"/>
        <v>67.45330936938345</v>
      </c>
      <c r="N46" s="60">
        <f t="shared" si="6"/>
        <v>62.35662148070907</v>
      </c>
      <c r="O46" s="60">
        <f t="shared" si="6"/>
        <v>55.43608124253285</v>
      </c>
      <c r="P46" s="60">
        <f t="shared" si="6"/>
        <v>69.52723535457348</v>
      </c>
      <c r="Q46" s="60">
        <f t="shared" si="6"/>
        <v>65.99234554401312</v>
      </c>
      <c r="R46" s="60">
        <f t="shared" si="6"/>
        <v>73.46467391304347</v>
      </c>
      <c r="S46" s="60">
        <f t="shared" si="6"/>
        <v>64.07753050969131</v>
      </c>
      <c r="T46" s="60">
        <f t="shared" si="6"/>
        <v>69.01451961692926</v>
      </c>
      <c r="U46" s="60">
        <f t="shared" si="6"/>
        <v>60.664673817478466</v>
      </c>
      <c r="V46" s="60">
        <f t="shared" si="6"/>
        <v>57.88485607008761</v>
      </c>
      <c r="W46" s="60">
        <f t="shared" si="6"/>
        <v>65.63523792676455</v>
      </c>
    </row>
    <row r="47" spans="2:23" s="18" customFormat="1" ht="22.5" customHeight="1">
      <c r="B47" s="54" t="s">
        <v>79</v>
      </c>
      <c r="C47" s="55"/>
      <c r="D47" s="55"/>
      <c r="E47" s="56"/>
      <c r="F47" s="57" t="s">
        <v>80</v>
      </c>
      <c r="G47" s="60">
        <f>SUM(G42/G38)*100</f>
        <v>61.386138613861384</v>
      </c>
      <c r="H47" s="60">
        <f aca="true" t="shared" si="7" ref="H47:W47">SUM(H42/H38)*100</f>
        <v>81.05335157318741</v>
      </c>
      <c r="I47" s="60">
        <f t="shared" si="7"/>
        <v>81.58166189111748</v>
      </c>
      <c r="J47" s="60">
        <f t="shared" si="7"/>
        <v>67.631479379493</v>
      </c>
      <c r="K47" s="60">
        <f t="shared" si="7"/>
        <v>69.07717215326498</v>
      </c>
      <c r="L47" s="60">
        <f t="shared" si="7"/>
        <v>66.90309794513404</v>
      </c>
      <c r="M47" s="60">
        <f t="shared" si="7"/>
        <v>68.76759461995621</v>
      </c>
      <c r="N47" s="60">
        <f t="shared" si="7"/>
        <v>61.80971390552229</v>
      </c>
      <c r="O47" s="60">
        <f t="shared" si="7"/>
        <v>56.44515612489992</v>
      </c>
      <c r="P47" s="60">
        <f t="shared" si="7"/>
        <v>69.29375639713409</v>
      </c>
      <c r="Q47" s="60">
        <f t="shared" si="7"/>
        <v>68.63948033201011</v>
      </c>
      <c r="R47" s="60">
        <f t="shared" si="7"/>
        <v>72.91935068281371</v>
      </c>
      <c r="S47" s="60">
        <f t="shared" si="7"/>
        <v>67.95020266357847</v>
      </c>
      <c r="T47" s="60">
        <f t="shared" si="7"/>
        <v>70.95588235294117</v>
      </c>
      <c r="U47" s="60">
        <f t="shared" si="7"/>
        <v>61.86648025166026</v>
      </c>
      <c r="V47" s="60">
        <f t="shared" si="7"/>
        <v>60.142497904442585</v>
      </c>
      <c r="W47" s="60">
        <f t="shared" si="7"/>
        <v>68.05869393288894</v>
      </c>
    </row>
    <row r="48" spans="2:23" s="18" customFormat="1" ht="22.5" customHeight="1">
      <c r="B48" s="54" t="s">
        <v>81</v>
      </c>
      <c r="C48" s="55"/>
      <c r="D48" s="55"/>
      <c r="E48" s="56"/>
      <c r="F48" s="57" t="s">
        <v>82</v>
      </c>
      <c r="G48" s="60">
        <f>SUM(G43/G39)*100</f>
        <v>58.64836664258769</v>
      </c>
      <c r="H48" s="60">
        <f aca="true" t="shared" si="8" ref="H48:W48">SUM(H43/H39)*100</f>
        <v>71.49917627677101</v>
      </c>
      <c r="I48" s="60">
        <f t="shared" si="8"/>
        <v>70.0412774277645</v>
      </c>
      <c r="J48" s="60">
        <f t="shared" si="8"/>
        <v>61.352112676056336</v>
      </c>
      <c r="K48" s="60">
        <f t="shared" si="8"/>
        <v>65.09887760555853</v>
      </c>
      <c r="L48" s="60">
        <f t="shared" si="8"/>
        <v>60.93291404612159</v>
      </c>
      <c r="M48" s="60">
        <f t="shared" si="8"/>
        <v>66.13054341036852</v>
      </c>
      <c r="N48" s="60">
        <f t="shared" si="8"/>
        <v>63.00072833211945</v>
      </c>
      <c r="O48" s="60">
        <f t="shared" si="8"/>
        <v>54.43740095087163</v>
      </c>
      <c r="P48" s="60">
        <f t="shared" si="8"/>
        <v>69.61894953656025</v>
      </c>
      <c r="Q48" s="60">
        <f t="shared" si="8"/>
        <v>63.31491712707182</v>
      </c>
      <c r="R48" s="60">
        <f t="shared" si="8"/>
        <v>74.05172413793103</v>
      </c>
      <c r="S48" s="60">
        <f t="shared" si="8"/>
        <v>60.30208036477629</v>
      </c>
      <c r="T48" s="60">
        <f t="shared" si="8"/>
        <v>67.08229426433915</v>
      </c>
      <c r="U48" s="60">
        <f t="shared" si="8"/>
        <v>59.447983014862</v>
      </c>
      <c r="V48" s="60">
        <f t="shared" si="8"/>
        <v>55.62474055624741</v>
      </c>
      <c r="W48" s="60">
        <f t="shared" si="8"/>
        <v>63.20536638634011</v>
      </c>
    </row>
    <row r="49" spans="2:23" s="18" customFormat="1" ht="22.5" customHeight="1">
      <c r="B49" s="54" t="s">
        <v>83</v>
      </c>
      <c r="C49" s="55"/>
      <c r="D49" s="55"/>
      <c r="E49" s="56"/>
      <c r="F49" s="57" t="s">
        <v>84</v>
      </c>
      <c r="G49" s="60">
        <f>SUM(G41/G37)*100</f>
        <v>84.67881112176414</v>
      </c>
      <c r="H49" s="60">
        <f aca="true" t="shared" si="9" ref="H49:W49">SUM(H41/H37)*100</f>
        <v>100.65111231687467</v>
      </c>
      <c r="I49" s="60">
        <f t="shared" si="9"/>
        <v>103.17288624481702</v>
      </c>
      <c r="J49" s="60">
        <f t="shared" si="9"/>
        <v>91.13480578827114</v>
      </c>
      <c r="K49" s="60">
        <f t="shared" si="9"/>
        <v>90.0650759219089</v>
      </c>
      <c r="L49" s="60">
        <f t="shared" si="9"/>
        <v>89.28511069798884</v>
      </c>
      <c r="M49" s="60">
        <f t="shared" si="9"/>
        <v>93.26765188834155</v>
      </c>
      <c r="N49" s="60">
        <f t="shared" si="9"/>
        <v>84.04494382022472</v>
      </c>
      <c r="O49" s="60">
        <f t="shared" si="9"/>
        <v>79.76829006650932</v>
      </c>
      <c r="P49" s="60">
        <f t="shared" si="9"/>
        <v>96.42560266001664</v>
      </c>
      <c r="Q49" s="60">
        <f t="shared" si="9"/>
        <v>87.0654095462581</v>
      </c>
      <c r="R49" s="60">
        <f t="shared" si="9"/>
        <v>99.91216512955643</v>
      </c>
      <c r="S49" s="60">
        <f t="shared" si="9"/>
        <v>88.81411000232072</v>
      </c>
      <c r="T49" s="60">
        <f t="shared" si="9"/>
        <v>96.15768463073853</v>
      </c>
      <c r="U49" s="60">
        <f t="shared" si="9"/>
        <v>86.10400682011935</v>
      </c>
      <c r="V49" s="60">
        <f t="shared" si="9"/>
        <v>81.29423660262893</v>
      </c>
      <c r="W49" s="60">
        <f t="shared" si="9"/>
        <v>90.90888296716493</v>
      </c>
    </row>
    <row r="50" spans="2:23" s="18" customFormat="1" ht="22.5" customHeight="1">
      <c r="B50" s="54" t="s">
        <v>85</v>
      </c>
      <c r="C50" s="55"/>
      <c r="D50" s="55"/>
      <c r="E50" s="56"/>
      <c r="F50" s="57" t="s">
        <v>86</v>
      </c>
      <c r="G50" s="58">
        <v>20554</v>
      </c>
      <c r="H50" s="58">
        <v>4846</v>
      </c>
      <c r="I50" s="58">
        <v>14580</v>
      </c>
      <c r="J50" s="59">
        <v>8626</v>
      </c>
      <c r="K50" s="59">
        <v>3028</v>
      </c>
      <c r="L50" s="59">
        <v>15549</v>
      </c>
      <c r="M50" s="59">
        <v>10403</v>
      </c>
      <c r="N50" s="59">
        <v>2339</v>
      </c>
      <c r="O50" s="59">
        <v>6124</v>
      </c>
      <c r="P50" s="59">
        <v>1582</v>
      </c>
      <c r="Q50" s="59">
        <v>4460</v>
      </c>
      <c r="R50" s="59">
        <v>5980</v>
      </c>
      <c r="S50" s="59">
        <v>5662</v>
      </c>
      <c r="T50" s="59">
        <v>2632</v>
      </c>
      <c r="U50" s="59">
        <v>4623</v>
      </c>
      <c r="V50" s="59">
        <v>3898</v>
      </c>
      <c r="W50" s="59">
        <f aca="true" t="shared" si="10" ref="W50:W59">SUM(G50:V50)</f>
        <v>114886</v>
      </c>
    </row>
    <row r="51" spans="2:23" s="18" customFormat="1" ht="22.5" customHeight="1">
      <c r="B51" s="54" t="s">
        <v>87</v>
      </c>
      <c r="C51" s="55"/>
      <c r="D51" s="55"/>
      <c r="E51" s="56"/>
      <c r="F51" s="57" t="s">
        <v>88</v>
      </c>
      <c r="G51" s="58">
        <v>6802</v>
      </c>
      <c r="H51" s="58">
        <v>1604</v>
      </c>
      <c r="I51" s="58">
        <v>4824</v>
      </c>
      <c r="J51" s="59">
        <v>2855</v>
      </c>
      <c r="K51" s="59">
        <v>1002</v>
      </c>
      <c r="L51" s="59">
        <v>5146</v>
      </c>
      <c r="M51" s="59">
        <v>3442</v>
      </c>
      <c r="N51" s="59">
        <v>774</v>
      </c>
      <c r="O51" s="59">
        <v>2027</v>
      </c>
      <c r="P51" s="59">
        <v>524</v>
      </c>
      <c r="Q51" s="59">
        <v>1476</v>
      </c>
      <c r="R51" s="59">
        <v>1979</v>
      </c>
      <c r="S51" s="59">
        <v>1874</v>
      </c>
      <c r="T51" s="59">
        <v>870</v>
      </c>
      <c r="U51" s="59">
        <v>1529</v>
      </c>
      <c r="V51" s="59">
        <v>1290</v>
      </c>
      <c r="W51" s="59">
        <f t="shared" si="10"/>
        <v>38018</v>
      </c>
    </row>
    <row r="52" spans="2:23" s="18" customFormat="1" ht="22.5" customHeight="1">
      <c r="B52" s="54" t="s">
        <v>89</v>
      </c>
      <c r="C52" s="55"/>
      <c r="D52" s="55"/>
      <c r="E52" s="56"/>
      <c r="F52" s="57" t="s">
        <v>90</v>
      </c>
      <c r="G52" s="58">
        <v>10354</v>
      </c>
      <c r="H52" s="58">
        <v>2360</v>
      </c>
      <c r="I52" s="58">
        <v>7044</v>
      </c>
      <c r="J52" s="59">
        <v>4267</v>
      </c>
      <c r="K52" s="59">
        <v>1496</v>
      </c>
      <c r="L52" s="59">
        <v>7741</v>
      </c>
      <c r="M52" s="59">
        <v>5162</v>
      </c>
      <c r="N52" s="59">
        <v>1215</v>
      </c>
      <c r="O52" s="59">
        <v>3026</v>
      </c>
      <c r="P52" s="59">
        <v>788</v>
      </c>
      <c r="Q52" s="59">
        <v>2238</v>
      </c>
      <c r="R52" s="59">
        <v>3132</v>
      </c>
      <c r="S52" s="59">
        <v>2788</v>
      </c>
      <c r="T52" s="59">
        <v>1316</v>
      </c>
      <c r="U52" s="59">
        <v>2308</v>
      </c>
      <c r="V52" s="59">
        <v>1926</v>
      </c>
      <c r="W52" s="59">
        <f t="shared" si="10"/>
        <v>57161</v>
      </c>
    </row>
    <row r="53" spans="2:23" s="18" customFormat="1" ht="22.5" customHeight="1">
      <c r="B53" s="54" t="s">
        <v>91</v>
      </c>
      <c r="C53" s="55"/>
      <c r="D53" s="55"/>
      <c r="E53" s="56"/>
      <c r="F53" s="57" t="s">
        <v>92</v>
      </c>
      <c r="G53" s="58">
        <v>10199</v>
      </c>
      <c r="H53" s="58">
        <v>2484</v>
      </c>
      <c r="I53" s="58">
        <v>7537</v>
      </c>
      <c r="J53" s="59">
        <v>4359</v>
      </c>
      <c r="K53" s="59">
        <v>1532</v>
      </c>
      <c r="L53" s="59">
        <v>7810</v>
      </c>
      <c r="M53" s="59">
        <v>5242</v>
      </c>
      <c r="N53" s="59">
        <v>1124</v>
      </c>
      <c r="O53" s="59">
        <v>3100</v>
      </c>
      <c r="P53" s="59">
        <v>795</v>
      </c>
      <c r="Q53" s="59">
        <v>2223</v>
      </c>
      <c r="R53" s="59">
        <v>2847</v>
      </c>
      <c r="S53" s="59">
        <v>2873</v>
      </c>
      <c r="T53" s="59">
        <v>1313</v>
      </c>
      <c r="U53" s="59">
        <v>2313</v>
      </c>
      <c r="V53" s="59">
        <v>1972</v>
      </c>
      <c r="W53" s="59">
        <f t="shared" si="10"/>
        <v>57723</v>
      </c>
    </row>
    <row r="54" spans="2:23" s="18" customFormat="1" ht="22.5" customHeight="1">
      <c r="B54" s="54" t="s">
        <v>93</v>
      </c>
      <c r="C54" s="55"/>
      <c r="D54" s="55"/>
      <c r="E54" s="56"/>
      <c r="F54" s="57" t="s">
        <v>94</v>
      </c>
      <c r="G54" s="58">
        <v>5429</v>
      </c>
      <c r="H54" s="58">
        <v>750</v>
      </c>
      <c r="I54" s="58">
        <v>1862</v>
      </c>
      <c r="J54" s="59">
        <v>1654</v>
      </c>
      <c r="K54" s="59">
        <v>398</v>
      </c>
      <c r="L54" s="59">
        <v>1789</v>
      </c>
      <c r="M54" s="59">
        <v>1887</v>
      </c>
      <c r="N54" s="59">
        <v>1012</v>
      </c>
      <c r="O54" s="59">
        <v>881</v>
      </c>
      <c r="P54" s="59">
        <v>434</v>
      </c>
      <c r="Q54" s="59">
        <v>611</v>
      </c>
      <c r="R54" s="59">
        <v>1008</v>
      </c>
      <c r="S54" s="59">
        <v>774</v>
      </c>
      <c r="T54" s="59">
        <v>625</v>
      </c>
      <c r="U54" s="59">
        <v>902</v>
      </c>
      <c r="V54" s="59">
        <v>641</v>
      </c>
      <c r="W54" s="59">
        <f t="shared" si="10"/>
        <v>20657</v>
      </c>
    </row>
    <row r="55" spans="2:23" s="18" customFormat="1" ht="22.5" customHeight="1">
      <c r="B55" s="54" t="s">
        <v>95</v>
      </c>
      <c r="C55" s="55"/>
      <c r="D55" s="55"/>
      <c r="E55" s="56"/>
      <c r="F55" s="57" t="s">
        <v>96</v>
      </c>
      <c r="G55" s="58">
        <v>3334</v>
      </c>
      <c r="H55" s="58">
        <v>461</v>
      </c>
      <c r="I55" s="58">
        <v>1290</v>
      </c>
      <c r="J55" s="59">
        <v>1089</v>
      </c>
      <c r="K55" s="59">
        <v>293</v>
      </c>
      <c r="L55" s="59">
        <v>1048</v>
      </c>
      <c r="M55" s="59">
        <v>1122</v>
      </c>
      <c r="N55" s="59">
        <v>353</v>
      </c>
      <c r="O55" s="59">
        <v>630</v>
      </c>
      <c r="P55" s="59">
        <v>286</v>
      </c>
      <c r="Q55" s="59">
        <v>406</v>
      </c>
      <c r="R55" s="59">
        <v>687</v>
      </c>
      <c r="S55" s="59">
        <v>490</v>
      </c>
      <c r="T55" s="59">
        <v>353</v>
      </c>
      <c r="U55" s="59">
        <v>618</v>
      </c>
      <c r="V55" s="59">
        <v>501</v>
      </c>
      <c r="W55" s="59">
        <f t="shared" si="10"/>
        <v>12961</v>
      </c>
    </row>
    <row r="56" spans="2:23" s="18" customFormat="1" ht="22.5" customHeight="1">
      <c r="B56" s="54" t="s">
        <v>97</v>
      </c>
      <c r="C56" s="55"/>
      <c r="D56" s="55"/>
      <c r="E56" s="56"/>
      <c r="F56" s="57" t="s">
        <v>98</v>
      </c>
      <c r="G56" s="58">
        <v>3042</v>
      </c>
      <c r="H56" s="58">
        <v>429</v>
      </c>
      <c r="I56" s="58">
        <v>1056</v>
      </c>
      <c r="J56" s="59">
        <v>919</v>
      </c>
      <c r="K56" s="59">
        <v>234</v>
      </c>
      <c r="L56" s="59">
        <v>995</v>
      </c>
      <c r="M56" s="59">
        <v>1053</v>
      </c>
      <c r="N56" s="59">
        <v>555</v>
      </c>
      <c r="O56" s="59">
        <v>482</v>
      </c>
      <c r="P56" s="59">
        <v>261</v>
      </c>
      <c r="Q56" s="59">
        <v>331</v>
      </c>
      <c r="R56" s="59">
        <v>626</v>
      </c>
      <c r="S56" s="59">
        <v>470</v>
      </c>
      <c r="T56" s="59">
        <v>346</v>
      </c>
      <c r="U56" s="59">
        <v>471</v>
      </c>
      <c r="V56" s="59">
        <v>346</v>
      </c>
      <c r="W56" s="59">
        <f t="shared" si="10"/>
        <v>11616</v>
      </c>
    </row>
    <row r="57" spans="2:23" s="18" customFormat="1" ht="22.5" customHeight="1">
      <c r="B57" s="54" t="s">
        <v>99</v>
      </c>
      <c r="C57" s="55"/>
      <c r="D57" s="55"/>
      <c r="E57" s="56"/>
      <c r="F57" s="57" t="s">
        <v>100</v>
      </c>
      <c r="G57" s="58">
        <v>2387</v>
      </c>
      <c r="H57" s="58">
        <v>321</v>
      </c>
      <c r="I57" s="58">
        <v>806</v>
      </c>
      <c r="J57" s="59">
        <v>735</v>
      </c>
      <c r="K57" s="59">
        <v>164</v>
      </c>
      <c r="L57" s="59">
        <v>794</v>
      </c>
      <c r="M57" s="59">
        <v>834</v>
      </c>
      <c r="N57" s="59">
        <v>457</v>
      </c>
      <c r="O57" s="59">
        <v>399</v>
      </c>
      <c r="P57" s="59">
        <v>173</v>
      </c>
      <c r="Q57" s="59">
        <v>280</v>
      </c>
      <c r="R57" s="59">
        <v>382</v>
      </c>
      <c r="S57" s="59">
        <v>304</v>
      </c>
      <c r="T57" s="59">
        <v>279</v>
      </c>
      <c r="U57" s="59">
        <v>431</v>
      </c>
      <c r="V57" s="59">
        <v>295</v>
      </c>
      <c r="W57" s="59">
        <f t="shared" si="10"/>
        <v>9041</v>
      </c>
    </row>
    <row r="58" spans="2:23" s="46" customFormat="1" ht="24.75" customHeight="1">
      <c r="B58" s="54" t="s">
        <v>101</v>
      </c>
      <c r="C58" s="55"/>
      <c r="D58" s="55"/>
      <c r="E58" s="56"/>
      <c r="F58" s="61" t="s">
        <v>102</v>
      </c>
      <c r="G58" s="58">
        <v>4185</v>
      </c>
      <c r="H58" s="58">
        <v>330</v>
      </c>
      <c r="I58" s="58">
        <v>812</v>
      </c>
      <c r="J58" s="58">
        <v>1264</v>
      </c>
      <c r="K58" s="58">
        <v>362</v>
      </c>
      <c r="L58" s="58">
        <v>991</v>
      </c>
      <c r="M58" s="58">
        <v>1644</v>
      </c>
      <c r="N58" s="58">
        <v>958</v>
      </c>
      <c r="O58" s="58">
        <v>645</v>
      </c>
      <c r="P58" s="58">
        <v>313</v>
      </c>
      <c r="Q58" s="58">
        <v>399</v>
      </c>
      <c r="R58" s="58">
        <v>812</v>
      </c>
      <c r="S58" s="58">
        <v>588</v>
      </c>
      <c r="T58" s="58">
        <v>625</v>
      </c>
      <c r="U58" s="58">
        <v>640</v>
      </c>
      <c r="V58" s="58">
        <v>641</v>
      </c>
      <c r="W58" s="59">
        <f t="shared" si="10"/>
        <v>15209</v>
      </c>
    </row>
    <row r="59" spans="2:23" s="46" customFormat="1" ht="24.75" customHeight="1">
      <c r="B59" s="54" t="s">
        <v>103</v>
      </c>
      <c r="C59" s="55"/>
      <c r="D59" s="55"/>
      <c r="E59" s="56"/>
      <c r="F59" s="61" t="s">
        <v>104</v>
      </c>
      <c r="G59" s="58">
        <v>1244</v>
      </c>
      <c r="H59" s="58">
        <v>420</v>
      </c>
      <c r="I59" s="58">
        <v>1050</v>
      </c>
      <c r="J59" s="58">
        <v>390</v>
      </c>
      <c r="K59" s="58">
        <v>36</v>
      </c>
      <c r="L59" s="58">
        <v>798</v>
      </c>
      <c r="M59" s="58">
        <v>243</v>
      </c>
      <c r="N59" s="58">
        <v>54</v>
      </c>
      <c r="O59" s="58">
        <v>236</v>
      </c>
      <c r="P59" s="58">
        <v>121</v>
      </c>
      <c r="Q59" s="58">
        <v>212</v>
      </c>
      <c r="R59" s="58">
        <v>196</v>
      </c>
      <c r="S59" s="58">
        <v>186</v>
      </c>
      <c r="T59" s="58">
        <v>0</v>
      </c>
      <c r="U59" s="58">
        <v>262</v>
      </c>
      <c r="V59" s="58">
        <v>0</v>
      </c>
      <c r="W59" s="59">
        <f t="shared" si="10"/>
        <v>5448</v>
      </c>
    </row>
    <row r="60" spans="2:23" s="18" customFormat="1" ht="22.5" customHeight="1">
      <c r="B60" s="54" t="s">
        <v>105</v>
      </c>
      <c r="C60" s="55"/>
      <c r="D60" s="55"/>
      <c r="E60" s="56"/>
      <c r="F60" s="57" t="s">
        <v>106</v>
      </c>
      <c r="G60" s="60">
        <f>SUM(G54/G50)*100</f>
        <v>26.413350199474557</v>
      </c>
      <c r="H60" s="60">
        <f aca="true" t="shared" si="11" ref="H60:W60">SUM(H54/H50)*100</f>
        <v>15.476681799422204</v>
      </c>
      <c r="I60" s="60">
        <f t="shared" si="11"/>
        <v>12.770919067215363</v>
      </c>
      <c r="J60" s="60">
        <f t="shared" si="11"/>
        <v>19.174588453512637</v>
      </c>
      <c r="K60" s="60">
        <f t="shared" si="11"/>
        <v>13.143989431968295</v>
      </c>
      <c r="L60" s="60">
        <f t="shared" si="11"/>
        <v>11.505563058717602</v>
      </c>
      <c r="M60" s="60">
        <f t="shared" si="11"/>
        <v>18.138998365856004</v>
      </c>
      <c r="N60" s="60">
        <f t="shared" si="11"/>
        <v>43.26635314236854</v>
      </c>
      <c r="O60" s="60">
        <f t="shared" si="11"/>
        <v>14.38602220770738</v>
      </c>
      <c r="P60" s="60">
        <f t="shared" si="11"/>
        <v>27.43362831858407</v>
      </c>
      <c r="Q60" s="60">
        <f t="shared" si="11"/>
        <v>13.699551569506726</v>
      </c>
      <c r="R60" s="60">
        <f t="shared" si="11"/>
        <v>16.8561872909699</v>
      </c>
      <c r="S60" s="60">
        <f t="shared" si="11"/>
        <v>13.6700812433769</v>
      </c>
      <c r="T60" s="60">
        <f t="shared" si="11"/>
        <v>23.746200607902736</v>
      </c>
      <c r="U60" s="60">
        <f t="shared" si="11"/>
        <v>19.511139952411856</v>
      </c>
      <c r="V60" s="60">
        <f t="shared" si="11"/>
        <v>16.444330425859416</v>
      </c>
      <c r="W60" s="60">
        <f t="shared" si="11"/>
        <v>17.98043277683965</v>
      </c>
    </row>
    <row r="61" spans="2:23" s="18" customFormat="1" ht="22.5" customHeight="1">
      <c r="B61" s="54" t="s">
        <v>107</v>
      </c>
      <c r="C61" s="55"/>
      <c r="D61" s="55"/>
      <c r="E61" s="56"/>
      <c r="F61" s="57" t="s">
        <v>108</v>
      </c>
      <c r="G61" s="60">
        <f>SUM(G56/G52)*100</f>
        <v>29.37994977786363</v>
      </c>
      <c r="H61" s="60">
        <f aca="true" t="shared" si="12" ref="H61:W61">SUM(H56/H52)*100</f>
        <v>18.177966101694913</v>
      </c>
      <c r="I61" s="60">
        <f t="shared" si="12"/>
        <v>14.991482112436117</v>
      </c>
      <c r="J61" s="60">
        <f t="shared" si="12"/>
        <v>21.537379892195922</v>
      </c>
      <c r="K61" s="60">
        <f t="shared" si="12"/>
        <v>15.641711229946523</v>
      </c>
      <c r="L61" s="60">
        <f t="shared" si="12"/>
        <v>12.853636481074796</v>
      </c>
      <c r="M61" s="60">
        <f t="shared" si="12"/>
        <v>20.399070127857417</v>
      </c>
      <c r="N61" s="60">
        <f t="shared" si="12"/>
        <v>45.67901234567901</v>
      </c>
      <c r="O61" s="60">
        <f t="shared" si="12"/>
        <v>15.928618638466624</v>
      </c>
      <c r="P61" s="60">
        <f t="shared" si="12"/>
        <v>33.121827411167516</v>
      </c>
      <c r="Q61" s="60">
        <f t="shared" si="12"/>
        <v>14.78999106344951</v>
      </c>
      <c r="R61" s="60">
        <f t="shared" si="12"/>
        <v>19.987228607918265</v>
      </c>
      <c r="S61" s="60">
        <f t="shared" si="12"/>
        <v>16.857962697274033</v>
      </c>
      <c r="T61" s="60">
        <f t="shared" si="12"/>
        <v>26.29179331306991</v>
      </c>
      <c r="U61" s="60">
        <f t="shared" si="12"/>
        <v>20.40727902946274</v>
      </c>
      <c r="V61" s="60">
        <f t="shared" si="12"/>
        <v>17.964693665628246</v>
      </c>
      <c r="W61" s="60">
        <f t="shared" si="12"/>
        <v>20.32154790853904</v>
      </c>
    </row>
    <row r="62" spans="2:23" s="18" customFormat="1" ht="22.5" customHeight="1">
      <c r="B62" s="54" t="s">
        <v>109</v>
      </c>
      <c r="C62" s="55"/>
      <c r="D62" s="55"/>
      <c r="E62" s="56"/>
      <c r="F62" s="57" t="s">
        <v>110</v>
      </c>
      <c r="G62" s="60">
        <f>SUM(G57/G53)*100</f>
        <v>23.404255319148938</v>
      </c>
      <c r="H62" s="60">
        <f aca="true" t="shared" si="13" ref="H62:W62">SUM(H57/H53)*100</f>
        <v>12.922705314009661</v>
      </c>
      <c r="I62" s="60">
        <f t="shared" si="13"/>
        <v>10.693910043784</v>
      </c>
      <c r="J62" s="60">
        <f t="shared" si="13"/>
        <v>16.86166551961459</v>
      </c>
      <c r="K62" s="60">
        <f t="shared" si="13"/>
        <v>10.704960835509137</v>
      </c>
      <c r="L62" s="60">
        <f t="shared" si="13"/>
        <v>10.166453265044813</v>
      </c>
      <c r="M62" s="60">
        <f t="shared" si="13"/>
        <v>15.909958031285768</v>
      </c>
      <c r="N62" s="60">
        <f t="shared" si="13"/>
        <v>40.65836298932384</v>
      </c>
      <c r="O62" s="60">
        <f t="shared" si="13"/>
        <v>12.870967741935486</v>
      </c>
      <c r="P62" s="60">
        <f t="shared" si="13"/>
        <v>21.761006289308177</v>
      </c>
      <c r="Q62" s="60">
        <f t="shared" si="13"/>
        <v>12.595591542959964</v>
      </c>
      <c r="R62" s="60">
        <f t="shared" si="13"/>
        <v>13.417632595714787</v>
      </c>
      <c r="S62" s="60">
        <f t="shared" si="13"/>
        <v>10.58127392969022</v>
      </c>
      <c r="T62" s="60">
        <f t="shared" si="13"/>
        <v>21.24904798172125</v>
      </c>
      <c r="U62" s="60">
        <f t="shared" si="13"/>
        <v>18.63380890618245</v>
      </c>
      <c r="V62" s="60">
        <f t="shared" si="13"/>
        <v>14.959432048681542</v>
      </c>
      <c r="W62" s="60">
        <f t="shared" si="13"/>
        <v>15.662734092129654</v>
      </c>
    </row>
    <row r="63" spans="2:23" s="18" customFormat="1" ht="22.5" customHeight="1">
      <c r="B63" s="54" t="s">
        <v>111</v>
      </c>
      <c r="C63" s="55"/>
      <c r="D63" s="55"/>
      <c r="E63" s="56"/>
      <c r="F63" s="57" t="s">
        <v>112</v>
      </c>
      <c r="G63" s="60">
        <f>SUM(G55/G51)*100</f>
        <v>49.01499558953249</v>
      </c>
      <c r="H63" s="60">
        <f aca="true" t="shared" si="14" ref="H63:W63">SUM(H55/H51)*100</f>
        <v>28.74064837905237</v>
      </c>
      <c r="I63" s="60">
        <f t="shared" si="14"/>
        <v>26.741293532338307</v>
      </c>
      <c r="J63" s="60">
        <f t="shared" si="14"/>
        <v>38.14360770577934</v>
      </c>
      <c r="K63" s="60">
        <f t="shared" si="14"/>
        <v>29.241516966067866</v>
      </c>
      <c r="L63" s="60">
        <f t="shared" si="14"/>
        <v>20.365332296929655</v>
      </c>
      <c r="M63" s="60">
        <f t="shared" si="14"/>
        <v>32.59732713538641</v>
      </c>
      <c r="N63" s="60">
        <f t="shared" si="14"/>
        <v>45.60723514211886</v>
      </c>
      <c r="O63" s="60">
        <f t="shared" si="14"/>
        <v>31.08041440552541</v>
      </c>
      <c r="P63" s="60">
        <f t="shared" si="14"/>
        <v>54.58015267175572</v>
      </c>
      <c r="Q63" s="60">
        <f t="shared" si="14"/>
        <v>27.506775067750677</v>
      </c>
      <c r="R63" s="60">
        <f t="shared" si="14"/>
        <v>34.714502273875695</v>
      </c>
      <c r="S63" s="60">
        <f t="shared" si="14"/>
        <v>26.147278548559232</v>
      </c>
      <c r="T63" s="60">
        <f t="shared" si="14"/>
        <v>40.57471264367816</v>
      </c>
      <c r="U63" s="60">
        <f t="shared" si="14"/>
        <v>40.41857423152388</v>
      </c>
      <c r="V63" s="60">
        <f t="shared" si="14"/>
        <v>38.83720930232558</v>
      </c>
      <c r="W63" s="60">
        <f t="shared" si="14"/>
        <v>34.0917460150455</v>
      </c>
    </row>
    <row r="64" spans="2:23" s="18" customFormat="1" ht="22.5" customHeight="1">
      <c r="B64" s="54" t="s">
        <v>113</v>
      </c>
      <c r="C64" s="55"/>
      <c r="D64" s="55"/>
      <c r="E64" s="56"/>
      <c r="F64" s="57" t="s">
        <v>114</v>
      </c>
      <c r="G64" s="58">
        <v>13475</v>
      </c>
      <c r="H64" s="58">
        <v>3177</v>
      </c>
      <c r="I64" s="59">
        <v>9560</v>
      </c>
      <c r="J64" s="59">
        <v>5655</v>
      </c>
      <c r="K64" s="59">
        <v>1985</v>
      </c>
      <c r="L64" s="59">
        <v>10194</v>
      </c>
      <c r="M64" s="59">
        <v>6821</v>
      </c>
      <c r="N64" s="59">
        <v>1533</v>
      </c>
      <c r="O64" s="59">
        <v>4015</v>
      </c>
      <c r="P64" s="59">
        <v>1037</v>
      </c>
      <c r="Q64" s="59">
        <v>2924</v>
      </c>
      <c r="R64" s="59">
        <v>3920</v>
      </c>
      <c r="S64" s="59">
        <v>3712</v>
      </c>
      <c r="T64" s="59">
        <v>1726</v>
      </c>
      <c r="U64" s="59">
        <v>3031</v>
      </c>
      <c r="V64" s="59">
        <v>2555</v>
      </c>
      <c r="W64" s="59">
        <f aca="true" t="shared" si="15" ref="W64:W73">SUM(G64:V64)</f>
        <v>75320</v>
      </c>
    </row>
    <row r="65" spans="2:23" s="18" customFormat="1" ht="22.5" customHeight="1">
      <c r="B65" s="54" t="s">
        <v>115</v>
      </c>
      <c r="C65" s="55"/>
      <c r="D65" s="55"/>
      <c r="E65" s="56"/>
      <c r="F65" s="57" t="s">
        <v>116</v>
      </c>
      <c r="G65" s="58">
        <v>6036</v>
      </c>
      <c r="H65" s="58">
        <v>1422</v>
      </c>
      <c r="I65" s="59">
        <v>4281</v>
      </c>
      <c r="J65" s="59">
        <v>2534</v>
      </c>
      <c r="K65" s="59">
        <v>889</v>
      </c>
      <c r="L65" s="59">
        <v>4566</v>
      </c>
      <c r="M65" s="59">
        <v>3055</v>
      </c>
      <c r="N65" s="59">
        <v>687</v>
      </c>
      <c r="O65" s="59">
        <v>1864</v>
      </c>
      <c r="P65" s="59">
        <v>465</v>
      </c>
      <c r="Q65" s="59">
        <v>1310</v>
      </c>
      <c r="R65" s="59">
        <v>1756</v>
      </c>
      <c r="S65" s="59">
        <v>1663</v>
      </c>
      <c r="T65" s="59">
        <v>772</v>
      </c>
      <c r="U65" s="59">
        <v>1403</v>
      </c>
      <c r="V65" s="59">
        <v>1145</v>
      </c>
      <c r="W65" s="59">
        <f t="shared" si="15"/>
        <v>33848</v>
      </c>
    </row>
    <row r="66" spans="2:23" s="18" customFormat="1" ht="22.5" customHeight="1">
      <c r="B66" s="54" t="s">
        <v>117</v>
      </c>
      <c r="C66" s="55"/>
      <c r="D66" s="55"/>
      <c r="E66" s="56"/>
      <c r="F66" s="57" t="s">
        <v>118</v>
      </c>
      <c r="G66" s="58">
        <v>6766</v>
      </c>
      <c r="H66" s="58">
        <v>1542</v>
      </c>
      <c r="I66" s="59">
        <v>4603</v>
      </c>
      <c r="J66" s="59">
        <v>2788</v>
      </c>
      <c r="K66" s="59">
        <v>978</v>
      </c>
      <c r="L66" s="59">
        <v>5058</v>
      </c>
      <c r="M66" s="59">
        <v>3373</v>
      </c>
      <c r="N66" s="59">
        <v>794</v>
      </c>
      <c r="O66" s="59">
        <v>1977</v>
      </c>
      <c r="P66" s="59">
        <v>515</v>
      </c>
      <c r="Q66" s="59">
        <v>1462</v>
      </c>
      <c r="R66" s="59">
        <v>2047</v>
      </c>
      <c r="S66" s="59">
        <v>1822</v>
      </c>
      <c r="T66" s="59">
        <v>860</v>
      </c>
      <c r="U66" s="59">
        <v>1508</v>
      </c>
      <c r="V66" s="59">
        <v>1258</v>
      </c>
      <c r="W66" s="59">
        <f t="shared" si="15"/>
        <v>37351</v>
      </c>
    </row>
    <row r="67" spans="2:23" s="18" customFormat="1" ht="22.5" customHeight="1">
      <c r="B67" s="54" t="s">
        <v>119</v>
      </c>
      <c r="C67" s="55"/>
      <c r="D67" s="55"/>
      <c r="E67" s="56"/>
      <c r="F67" s="57" t="s">
        <v>120</v>
      </c>
      <c r="G67" s="58">
        <v>6708</v>
      </c>
      <c r="H67" s="58">
        <v>1634</v>
      </c>
      <c r="I67" s="59">
        <v>4958</v>
      </c>
      <c r="J67" s="59">
        <v>2867</v>
      </c>
      <c r="K67" s="59">
        <v>1008</v>
      </c>
      <c r="L67" s="59">
        <v>5137</v>
      </c>
      <c r="M67" s="59">
        <v>3448</v>
      </c>
      <c r="N67" s="59">
        <v>740</v>
      </c>
      <c r="O67" s="59">
        <v>2039</v>
      </c>
      <c r="P67" s="59">
        <v>523</v>
      </c>
      <c r="Q67" s="59">
        <v>1462</v>
      </c>
      <c r="R67" s="59">
        <v>1873</v>
      </c>
      <c r="S67" s="59">
        <v>1890</v>
      </c>
      <c r="T67" s="59">
        <v>863</v>
      </c>
      <c r="U67" s="59">
        <v>1522</v>
      </c>
      <c r="V67" s="59">
        <v>1297</v>
      </c>
      <c r="W67" s="59">
        <f t="shared" si="15"/>
        <v>37969</v>
      </c>
    </row>
    <row r="68" spans="2:23" s="18" customFormat="1" ht="22.5" customHeight="1">
      <c r="B68" s="54" t="s">
        <v>121</v>
      </c>
      <c r="C68" s="55"/>
      <c r="D68" s="55"/>
      <c r="E68" s="56"/>
      <c r="F68" s="57" t="s">
        <v>122</v>
      </c>
      <c r="G68" s="58">
        <v>6385</v>
      </c>
      <c r="H68" s="58">
        <v>147</v>
      </c>
      <c r="I68" s="59">
        <v>528</v>
      </c>
      <c r="J68" s="59">
        <v>178</v>
      </c>
      <c r="K68" s="59">
        <v>0</v>
      </c>
      <c r="L68" s="59">
        <v>236</v>
      </c>
      <c r="M68" s="59">
        <v>56</v>
      </c>
      <c r="N68" s="59">
        <v>22</v>
      </c>
      <c r="O68" s="59">
        <v>69</v>
      </c>
      <c r="P68" s="59">
        <v>162</v>
      </c>
      <c r="Q68" s="59">
        <v>31</v>
      </c>
      <c r="R68" s="59">
        <v>70</v>
      </c>
      <c r="S68" s="59">
        <v>26</v>
      </c>
      <c r="T68" s="59">
        <v>19</v>
      </c>
      <c r="U68" s="59">
        <v>92</v>
      </c>
      <c r="V68" s="59">
        <v>159</v>
      </c>
      <c r="W68" s="59">
        <f t="shared" si="15"/>
        <v>8180</v>
      </c>
    </row>
    <row r="69" spans="2:23" s="18" customFormat="1" ht="22.5" customHeight="1">
      <c r="B69" s="54" t="s">
        <v>123</v>
      </c>
      <c r="C69" s="55"/>
      <c r="D69" s="55"/>
      <c r="E69" s="56"/>
      <c r="F69" s="57" t="s">
        <v>124</v>
      </c>
      <c r="G69" s="58">
        <v>4163</v>
      </c>
      <c r="H69" s="58">
        <v>62</v>
      </c>
      <c r="I69" s="59">
        <v>332</v>
      </c>
      <c r="J69" s="59">
        <v>102</v>
      </c>
      <c r="K69" s="59">
        <v>0</v>
      </c>
      <c r="L69" s="59">
        <v>124</v>
      </c>
      <c r="M69" s="59">
        <v>37</v>
      </c>
      <c r="N69" s="59">
        <v>12</v>
      </c>
      <c r="O69" s="59">
        <v>52</v>
      </c>
      <c r="P69" s="59">
        <v>81</v>
      </c>
      <c r="Q69" s="59">
        <v>14</v>
      </c>
      <c r="R69" s="59">
        <v>35</v>
      </c>
      <c r="S69" s="59">
        <v>17</v>
      </c>
      <c r="T69" s="59">
        <v>6</v>
      </c>
      <c r="U69" s="59">
        <v>58</v>
      </c>
      <c r="V69" s="59">
        <v>97</v>
      </c>
      <c r="W69" s="59">
        <f t="shared" si="15"/>
        <v>5192</v>
      </c>
    </row>
    <row r="70" spans="2:23" s="18" customFormat="1" ht="22.5" customHeight="1">
      <c r="B70" s="54" t="s">
        <v>125</v>
      </c>
      <c r="C70" s="55"/>
      <c r="D70" s="55"/>
      <c r="E70" s="56"/>
      <c r="F70" s="57" t="s">
        <v>126</v>
      </c>
      <c r="G70" s="58">
        <v>3715</v>
      </c>
      <c r="H70" s="58">
        <v>93</v>
      </c>
      <c r="I70" s="59">
        <v>226</v>
      </c>
      <c r="J70" s="59">
        <v>94</v>
      </c>
      <c r="K70" s="59">
        <v>0</v>
      </c>
      <c r="L70" s="59">
        <v>154</v>
      </c>
      <c r="M70" s="59">
        <v>31</v>
      </c>
      <c r="N70" s="59">
        <v>14</v>
      </c>
      <c r="O70" s="59">
        <v>57</v>
      </c>
      <c r="P70" s="59">
        <v>68</v>
      </c>
      <c r="Q70" s="59">
        <v>19</v>
      </c>
      <c r="R70" s="59">
        <v>40</v>
      </c>
      <c r="S70" s="59">
        <v>21</v>
      </c>
      <c r="T70" s="59">
        <v>6</v>
      </c>
      <c r="U70" s="59">
        <v>45</v>
      </c>
      <c r="V70" s="59">
        <v>122</v>
      </c>
      <c r="W70" s="59">
        <f t="shared" si="15"/>
        <v>4705</v>
      </c>
    </row>
    <row r="71" spans="2:23" s="18" customFormat="1" ht="22.5" customHeight="1">
      <c r="B71" s="54" t="s">
        <v>127</v>
      </c>
      <c r="C71" s="55"/>
      <c r="D71" s="55"/>
      <c r="E71" s="56"/>
      <c r="F71" s="57" t="s">
        <v>128</v>
      </c>
      <c r="G71" s="58">
        <v>2670</v>
      </c>
      <c r="H71" s="58">
        <v>54</v>
      </c>
      <c r="I71" s="59">
        <v>302</v>
      </c>
      <c r="J71" s="59">
        <v>84</v>
      </c>
      <c r="K71" s="59">
        <v>0</v>
      </c>
      <c r="L71" s="59">
        <v>82</v>
      </c>
      <c r="M71" s="59">
        <v>25</v>
      </c>
      <c r="N71" s="59">
        <v>8</v>
      </c>
      <c r="O71" s="59">
        <v>12</v>
      </c>
      <c r="P71" s="59">
        <v>94</v>
      </c>
      <c r="Q71" s="59">
        <v>12</v>
      </c>
      <c r="R71" s="59">
        <v>30</v>
      </c>
      <c r="S71" s="59">
        <v>5</v>
      </c>
      <c r="T71" s="59">
        <v>13</v>
      </c>
      <c r="U71" s="59">
        <v>47</v>
      </c>
      <c r="V71" s="59">
        <v>37</v>
      </c>
      <c r="W71" s="59">
        <f t="shared" si="15"/>
        <v>3475</v>
      </c>
    </row>
    <row r="72" spans="2:23" s="46" customFormat="1" ht="24" customHeight="1">
      <c r="B72" s="54" t="s">
        <v>129</v>
      </c>
      <c r="C72" s="55"/>
      <c r="D72" s="55"/>
      <c r="E72" s="56"/>
      <c r="F72" s="61" t="s">
        <v>130</v>
      </c>
      <c r="G72" s="58">
        <v>5548</v>
      </c>
      <c r="H72" s="58">
        <v>0</v>
      </c>
      <c r="I72" s="58">
        <v>528</v>
      </c>
      <c r="J72" s="58">
        <v>178</v>
      </c>
      <c r="K72" s="58">
        <v>0</v>
      </c>
      <c r="L72" s="58">
        <v>236</v>
      </c>
      <c r="M72" s="58">
        <v>56</v>
      </c>
      <c r="N72" s="58">
        <v>22</v>
      </c>
      <c r="O72" s="58">
        <v>69</v>
      </c>
      <c r="P72" s="58">
        <v>162</v>
      </c>
      <c r="Q72" s="58">
        <v>31</v>
      </c>
      <c r="R72" s="58">
        <v>0</v>
      </c>
      <c r="S72" s="58">
        <v>26</v>
      </c>
      <c r="T72" s="58">
        <v>19</v>
      </c>
      <c r="U72" s="58">
        <v>92</v>
      </c>
      <c r="V72" s="58">
        <v>159</v>
      </c>
      <c r="W72" s="59">
        <f t="shared" si="15"/>
        <v>7126</v>
      </c>
    </row>
    <row r="73" spans="2:23" s="46" customFormat="1" ht="24" customHeight="1">
      <c r="B73" s="54" t="s">
        <v>131</v>
      </c>
      <c r="C73" s="55"/>
      <c r="D73" s="55"/>
      <c r="E73" s="56"/>
      <c r="F73" s="61" t="s">
        <v>132</v>
      </c>
      <c r="G73" s="58">
        <v>837</v>
      </c>
      <c r="H73" s="58">
        <v>147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70</v>
      </c>
      <c r="S73" s="58">
        <v>0</v>
      </c>
      <c r="T73" s="58">
        <v>0</v>
      </c>
      <c r="U73" s="58">
        <v>0</v>
      </c>
      <c r="V73" s="58">
        <v>0</v>
      </c>
      <c r="W73" s="59">
        <f t="shared" si="15"/>
        <v>1054</v>
      </c>
    </row>
    <row r="74" spans="2:23" s="18" customFormat="1" ht="22.5" customHeight="1">
      <c r="B74" s="54" t="s">
        <v>133</v>
      </c>
      <c r="C74" s="55"/>
      <c r="D74" s="55"/>
      <c r="E74" s="56"/>
      <c r="F74" s="57" t="s">
        <v>134</v>
      </c>
      <c r="G74" s="60">
        <f>SUM(G68/G64)*100</f>
        <v>47.38404452690167</v>
      </c>
      <c r="H74" s="60">
        <f aca="true" t="shared" si="16" ref="H74:W74">SUM(H68/H64)*100</f>
        <v>4.627006610009444</v>
      </c>
      <c r="I74" s="60">
        <f t="shared" si="16"/>
        <v>5.523012552301256</v>
      </c>
      <c r="J74" s="60">
        <f t="shared" si="16"/>
        <v>3.147656940760389</v>
      </c>
      <c r="K74" s="60">
        <f t="shared" si="16"/>
        <v>0</v>
      </c>
      <c r="L74" s="60">
        <f t="shared" si="16"/>
        <v>2.3150873062585835</v>
      </c>
      <c r="M74" s="60">
        <f t="shared" si="16"/>
        <v>0.8209939891511508</v>
      </c>
      <c r="N74" s="60">
        <f t="shared" si="16"/>
        <v>1.4350945857795172</v>
      </c>
      <c r="O74" s="60">
        <f t="shared" si="16"/>
        <v>1.7185554171855542</v>
      </c>
      <c r="P74" s="60">
        <f t="shared" si="16"/>
        <v>15.62198649951784</v>
      </c>
      <c r="Q74" s="60">
        <f t="shared" si="16"/>
        <v>1.0601915184678523</v>
      </c>
      <c r="R74" s="60">
        <f t="shared" si="16"/>
        <v>1.7857142857142856</v>
      </c>
      <c r="S74" s="60">
        <f t="shared" si="16"/>
        <v>0.7004310344827587</v>
      </c>
      <c r="T74" s="60">
        <f t="shared" si="16"/>
        <v>1.100811123986095</v>
      </c>
      <c r="U74" s="60">
        <f t="shared" si="16"/>
        <v>3.0353018805674696</v>
      </c>
      <c r="V74" s="60">
        <f t="shared" si="16"/>
        <v>6.223091976516634</v>
      </c>
      <c r="W74" s="60">
        <f t="shared" si="16"/>
        <v>10.86032926181625</v>
      </c>
    </row>
    <row r="75" spans="2:23" s="18" customFormat="1" ht="22.5" customHeight="1">
      <c r="B75" s="54" t="s">
        <v>135</v>
      </c>
      <c r="C75" s="55"/>
      <c r="D75" s="55"/>
      <c r="E75" s="56"/>
      <c r="F75" s="57" t="s">
        <v>136</v>
      </c>
      <c r="G75" s="60">
        <f>SUM(G70/G66*100)</f>
        <v>54.906887378066806</v>
      </c>
      <c r="H75" s="60">
        <f aca="true" t="shared" si="17" ref="H75:W75">SUM(H70/H66*100)</f>
        <v>6.031128404669261</v>
      </c>
      <c r="I75" s="60">
        <f t="shared" si="17"/>
        <v>4.909841407777536</v>
      </c>
      <c r="J75" s="60">
        <f t="shared" si="17"/>
        <v>3.3715925394548063</v>
      </c>
      <c r="K75" s="60">
        <f t="shared" si="17"/>
        <v>0</v>
      </c>
      <c r="L75" s="60">
        <f t="shared" si="17"/>
        <v>3.044681692368525</v>
      </c>
      <c r="M75" s="60">
        <f t="shared" si="17"/>
        <v>0.9190631485324637</v>
      </c>
      <c r="N75" s="60">
        <f t="shared" si="17"/>
        <v>1.7632241813602016</v>
      </c>
      <c r="O75" s="60">
        <f t="shared" si="17"/>
        <v>2.8831562974203337</v>
      </c>
      <c r="P75" s="60">
        <f t="shared" si="17"/>
        <v>13.203883495145632</v>
      </c>
      <c r="Q75" s="60">
        <f t="shared" si="17"/>
        <v>1.2995896032831737</v>
      </c>
      <c r="R75" s="60">
        <f t="shared" si="17"/>
        <v>1.9540791402051783</v>
      </c>
      <c r="S75" s="60">
        <f t="shared" si="17"/>
        <v>1.1525795828759604</v>
      </c>
      <c r="T75" s="60">
        <f t="shared" si="17"/>
        <v>0.6976744186046512</v>
      </c>
      <c r="U75" s="60">
        <f t="shared" si="17"/>
        <v>2.9840848806366047</v>
      </c>
      <c r="V75" s="60">
        <f t="shared" si="17"/>
        <v>9.697933227344992</v>
      </c>
      <c r="W75" s="60">
        <f t="shared" si="17"/>
        <v>12.596717624695456</v>
      </c>
    </row>
    <row r="76" spans="2:23" s="18" customFormat="1" ht="22.5" customHeight="1">
      <c r="B76" s="54" t="s">
        <v>137</v>
      </c>
      <c r="C76" s="55"/>
      <c r="D76" s="55"/>
      <c r="E76" s="56"/>
      <c r="F76" s="57" t="s">
        <v>138</v>
      </c>
      <c r="G76" s="60">
        <f>SUM(G71/G67)*100</f>
        <v>39.803220035778175</v>
      </c>
      <c r="H76" s="60">
        <f aca="true" t="shared" si="18" ref="H76:W76">SUM(H71/H67)*100</f>
        <v>3.3047735618115053</v>
      </c>
      <c r="I76" s="60">
        <f t="shared" si="18"/>
        <v>6.091165792658329</v>
      </c>
      <c r="J76" s="60">
        <f t="shared" si="18"/>
        <v>2.929891873038019</v>
      </c>
      <c r="K76" s="60">
        <f t="shared" si="18"/>
        <v>0</v>
      </c>
      <c r="L76" s="60">
        <f t="shared" si="18"/>
        <v>1.5962624099669067</v>
      </c>
      <c r="M76" s="60">
        <f t="shared" si="18"/>
        <v>0.7250580046403712</v>
      </c>
      <c r="N76" s="60">
        <f t="shared" si="18"/>
        <v>1.0810810810810811</v>
      </c>
      <c r="O76" s="60">
        <f t="shared" si="18"/>
        <v>0.588523786169691</v>
      </c>
      <c r="P76" s="60">
        <f t="shared" si="18"/>
        <v>17.97323135755258</v>
      </c>
      <c r="Q76" s="60">
        <f t="shared" si="18"/>
        <v>0.8207934336525308</v>
      </c>
      <c r="R76" s="60">
        <f t="shared" si="18"/>
        <v>1.601708489054992</v>
      </c>
      <c r="S76" s="60">
        <f t="shared" si="18"/>
        <v>0.26455026455026454</v>
      </c>
      <c r="T76" s="60">
        <f t="shared" si="18"/>
        <v>1.5063731170336037</v>
      </c>
      <c r="U76" s="60">
        <f t="shared" si="18"/>
        <v>3.088042049934297</v>
      </c>
      <c r="V76" s="60">
        <f t="shared" si="18"/>
        <v>2.8527370855821124</v>
      </c>
      <c r="W76" s="60">
        <f t="shared" si="18"/>
        <v>9.152203113065923</v>
      </c>
    </row>
    <row r="77" spans="2:23" s="18" customFormat="1" ht="22.5" customHeight="1">
      <c r="B77" s="54" t="s">
        <v>139</v>
      </c>
      <c r="C77" s="55"/>
      <c r="D77" s="55"/>
      <c r="E77" s="56"/>
      <c r="F77" s="57" t="s">
        <v>140</v>
      </c>
      <c r="G77" s="60">
        <f>SUM(G69/G65)*100</f>
        <v>68.96951623591782</v>
      </c>
      <c r="H77" s="60">
        <f aca="true" t="shared" si="19" ref="H77:W77">SUM(H69/H65)*100</f>
        <v>4.360056258790436</v>
      </c>
      <c r="I77" s="60">
        <f t="shared" si="19"/>
        <v>7.7551973837888335</v>
      </c>
      <c r="J77" s="60">
        <f t="shared" si="19"/>
        <v>4.025256511444357</v>
      </c>
      <c r="K77" s="60">
        <f t="shared" si="19"/>
        <v>0</v>
      </c>
      <c r="L77" s="60">
        <f t="shared" si="19"/>
        <v>2.7157249233464738</v>
      </c>
      <c r="M77" s="60">
        <f t="shared" si="19"/>
        <v>1.2111292962356792</v>
      </c>
      <c r="N77" s="60">
        <f t="shared" si="19"/>
        <v>1.7467248908296942</v>
      </c>
      <c r="O77" s="60">
        <f t="shared" si="19"/>
        <v>2.7896995708154506</v>
      </c>
      <c r="P77" s="60">
        <f t="shared" si="19"/>
        <v>17.419354838709676</v>
      </c>
      <c r="Q77" s="60">
        <f t="shared" si="19"/>
        <v>1.0687022900763359</v>
      </c>
      <c r="R77" s="60">
        <f t="shared" si="19"/>
        <v>1.9931662870159454</v>
      </c>
      <c r="S77" s="60">
        <f t="shared" si="19"/>
        <v>1.0222489476849068</v>
      </c>
      <c r="T77" s="60">
        <f t="shared" si="19"/>
        <v>0.7772020725388601</v>
      </c>
      <c r="U77" s="60">
        <f t="shared" si="19"/>
        <v>4.13399857448325</v>
      </c>
      <c r="V77" s="60">
        <f t="shared" si="19"/>
        <v>8.471615720524017</v>
      </c>
      <c r="W77" s="60">
        <f t="shared" si="19"/>
        <v>15.339163318364452</v>
      </c>
    </row>
    <row r="78" spans="2:23" s="18" customFormat="1" ht="22.5" customHeight="1">
      <c r="B78" s="54" t="s">
        <v>141</v>
      </c>
      <c r="C78" s="55"/>
      <c r="D78" s="55"/>
      <c r="E78" s="56"/>
      <c r="F78" s="57" t="s">
        <v>142</v>
      </c>
      <c r="G78" s="58">
        <f>SUM(G26+G40+G54+G68)</f>
        <v>29681</v>
      </c>
      <c r="H78" s="58">
        <f aca="true" t="shared" si="20" ref="H78:W78">SUM(H26+H40+H54+H68)</f>
        <v>6424</v>
      </c>
      <c r="I78" s="58">
        <f t="shared" si="20"/>
        <v>17505</v>
      </c>
      <c r="J78" s="58">
        <f t="shared" si="20"/>
        <v>9917</v>
      </c>
      <c r="K78" s="58">
        <f t="shared" si="20"/>
        <v>3417</v>
      </c>
      <c r="L78" s="58">
        <f t="shared" si="20"/>
        <v>16521</v>
      </c>
      <c r="M78" s="58">
        <f t="shared" si="20"/>
        <v>12497</v>
      </c>
      <c r="N78" s="58">
        <f t="shared" si="20"/>
        <v>3091</v>
      </c>
      <c r="O78" s="58">
        <f t="shared" si="20"/>
        <v>5972</v>
      </c>
      <c r="P78" s="58">
        <f t="shared" si="20"/>
        <v>2355</v>
      </c>
      <c r="Q78" s="58">
        <f t="shared" si="20"/>
        <v>4549</v>
      </c>
      <c r="R78" s="58">
        <f t="shared" si="20"/>
        <v>7078</v>
      </c>
      <c r="S78" s="58">
        <f t="shared" si="20"/>
        <v>5845</v>
      </c>
      <c r="T78" s="58">
        <f t="shared" si="20"/>
        <v>3111</v>
      </c>
      <c r="U78" s="58">
        <f t="shared" si="20"/>
        <v>5073</v>
      </c>
      <c r="V78" s="58">
        <f t="shared" si="20"/>
        <v>4095</v>
      </c>
      <c r="W78" s="58">
        <f t="shared" si="20"/>
        <v>137131</v>
      </c>
    </row>
    <row r="79" spans="2:23" s="18" customFormat="1" ht="22.5" customHeight="1">
      <c r="B79" s="54" t="s">
        <v>143</v>
      </c>
      <c r="C79" s="55"/>
      <c r="D79" s="55"/>
      <c r="E79" s="56"/>
      <c r="F79" s="57" t="s">
        <v>144</v>
      </c>
      <c r="G79" s="60">
        <f>SUM(G78/(G22+G36+G50+G64))*100</f>
        <v>32.33189180945742</v>
      </c>
      <c r="H79" s="60">
        <f aca="true" t="shared" si="21" ref="H79:W79">SUM(H78/(H22+H36+H50+H64))*100</f>
        <v>29.692627686618906</v>
      </c>
      <c r="I79" s="60">
        <f t="shared" si="21"/>
        <v>26.887335842101223</v>
      </c>
      <c r="J79" s="60">
        <f t="shared" si="21"/>
        <v>25.74439915890034</v>
      </c>
      <c r="K79" s="60">
        <f t="shared" si="21"/>
        <v>25.269930483656267</v>
      </c>
      <c r="L79" s="60">
        <f t="shared" si="21"/>
        <v>23.791077445926096</v>
      </c>
      <c r="M79" s="60">
        <f t="shared" si="21"/>
        <v>26.89898620288857</v>
      </c>
      <c r="N79" s="60">
        <f t="shared" si="21"/>
        <v>29.593106749640974</v>
      </c>
      <c r="O79" s="60">
        <f t="shared" si="21"/>
        <v>21.83706303934474</v>
      </c>
      <c r="P79" s="60">
        <f t="shared" si="21"/>
        <v>33.33333333333333</v>
      </c>
      <c r="Q79" s="60">
        <f t="shared" si="21"/>
        <v>22.836345381526105</v>
      </c>
      <c r="R79" s="60">
        <f t="shared" si="21"/>
        <v>26.493487048959423</v>
      </c>
      <c r="S79" s="60">
        <f t="shared" si="21"/>
        <v>23.116472216729285</v>
      </c>
      <c r="T79" s="60">
        <f t="shared" si="21"/>
        <v>26.467585502807555</v>
      </c>
      <c r="U79" s="60">
        <f t="shared" si="21"/>
        <v>24.570155470528405</v>
      </c>
      <c r="V79" s="60">
        <f t="shared" si="21"/>
        <v>23.527721918988796</v>
      </c>
      <c r="W79" s="60">
        <f t="shared" si="21"/>
        <v>26.72754205079229</v>
      </c>
    </row>
    <row r="80" spans="2:23" s="18" customFormat="1" ht="22.5" customHeight="1">
      <c r="B80" s="54" t="s">
        <v>145</v>
      </c>
      <c r="C80" s="55"/>
      <c r="D80" s="55"/>
      <c r="E80" s="56"/>
      <c r="F80" s="57" t="s">
        <v>146</v>
      </c>
      <c r="G80" s="58">
        <v>628</v>
      </c>
      <c r="H80" s="58">
        <v>504</v>
      </c>
      <c r="I80" s="59">
        <v>684</v>
      </c>
      <c r="J80" s="59">
        <v>592</v>
      </c>
      <c r="K80" s="59">
        <v>255</v>
      </c>
      <c r="L80" s="59">
        <v>1074</v>
      </c>
      <c r="M80" s="59">
        <v>926</v>
      </c>
      <c r="N80" s="59">
        <v>14</v>
      </c>
      <c r="O80" s="59">
        <v>360</v>
      </c>
      <c r="P80" s="59">
        <v>207</v>
      </c>
      <c r="Q80" s="59">
        <v>38</v>
      </c>
      <c r="R80" s="59">
        <v>141</v>
      </c>
      <c r="S80" s="59">
        <v>130</v>
      </c>
      <c r="T80" s="59">
        <v>49</v>
      </c>
      <c r="U80" s="59">
        <v>70</v>
      </c>
      <c r="V80" s="59">
        <v>27</v>
      </c>
      <c r="W80" s="59">
        <f>SUM(G80:V80)</f>
        <v>5699</v>
      </c>
    </row>
    <row r="81" spans="2:23" s="18" customFormat="1" ht="22.5" customHeight="1">
      <c r="B81" s="54" t="s">
        <v>147</v>
      </c>
      <c r="C81" s="55"/>
      <c r="D81" s="55"/>
      <c r="E81" s="56"/>
      <c r="F81" s="57" t="s">
        <v>148</v>
      </c>
      <c r="G81" s="58">
        <v>8187</v>
      </c>
      <c r="H81" s="58">
        <v>4464</v>
      </c>
      <c r="I81" s="59">
        <v>12294</v>
      </c>
      <c r="J81" s="59">
        <v>6657</v>
      </c>
      <c r="K81" s="59">
        <v>2322</v>
      </c>
      <c r="L81" s="59">
        <v>11398</v>
      </c>
      <c r="M81" s="59">
        <v>8298</v>
      </c>
      <c r="N81" s="59">
        <v>106</v>
      </c>
      <c r="O81" s="59">
        <v>3819</v>
      </c>
      <c r="P81" s="59">
        <v>1349</v>
      </c>
      <c r="Q81" s="59">
        <v>804</v>
      </c>
      <c r="R81" s="59">
        <v>2968</v>
      </c>
      <c r="S81" s="59">
        <v>2649</v>
      </c>
      <c r="T81" s="59">
        <v>1092</v>
      </c>
      <c r="U81" s="59">
        <v>730</v>
      </c>
      <c r="V81" s="59">
        <v>265</v>
      </c>
      <c r="W81" s="59">
        <f>SUM(G81:V81)</f>
        <v>67402</v>
      </c>
    </row>
    <row r="82" spans="2:23" s="18" customFormat="1" ht="22.5" customHeight="1">
      <c r="B82" s="54" t="s">
        <v>149</v>
      </c>
      <c r="C82" s="55"/>
      <c r="D82" s="55"/>
      <c r="E82" s="56"/>
      <c r="F82" s="57" t="s">
        <v>150</v>
      </c>
      <c r="G82" s="58">
        <v>2275</v>
      </c>
      <c r="H82" s="58">
        <v>720</v>
      </c>
      <c r="I82" s="59">
        <v>1512</v>
      </c>
      <c r="J82" s="59">
        <v>1620</v>
      </c>
      <c r="K82" s="59">
        <v>327</v>
      </c>
      <c r="L82" s="59">
        <v>1511</v>
      </c>
      <c r="M82" s="59">
        <v>1781</v>
      </c>
      <c r="N82" s="59">
        <v>15</v>
      </c>
      <c r="O82" s="59">
        <v>587</v>
      </c>
      <c r="P82" s="59">
        <v>427</v>
      </c>
      <c r="Q82" s="59">
        <v>88</v>
      </c>
      <c r="R82" s="59">
        <v>846</v>
      </c>
      <c r="S82" s="59">
        <v>420</v>
      </c>
      <c r="T82" s="59">
        <v>177</v>
      </c>
      <c r="U82" s="59">
        <v>206</v>
      </c>
      <c r="V82" s="59">
        <v>38</v>
      </c>
      <c r="W82" s="59">
        <f>SUM(G82:V82)</f>
        <v>12550</v>
      </c>
    </row>
    <row r="83" spans="2:23" s="18" customFormat="1" ht="22.5" customHeight="1">
      <c r="B83" s="54" t="s">
        <v>151</v>
      </c>
      <c r="C83" s="55"/>
      <c r="D83" s="55"/>
      <c r="E83" s="56"/>
      <c r="F83" s="57" t="s">
        <v>152</v>
      </c>
      <c r="G83" s="58">
        <v>3265</v>
      </c>
      <c r="H83" s="58">
        <v>146</v>
      </c>
      <c r="I83" s="59">
        <v>427</v>
      </c>
      <c r="J83" s="59">
        <v>177</v>
      </c>
      <c r="K83" s="59">
        <v>0</v>
      </c>
      <c r="L83" s="59">
        <v>142</v>
      </c>
      <c r="M83" s="59">
        <v>52</v>
      </c>
      <c r="N83" s="59">
        <v>0</v>
      </c>
      <c r="O83" s="59">
        <v>68</v>
      </c>
      <c r="P83" s="59">
        <v>153</v>
      </c>
      <c r="Q83" s="59">
        <v>0</v>
      </c>
      <c r="R83" s="59">
        <v>70</v>
      </c>
      <c r="S83" s="59">
        <v>20</v>
      </c>
      <c r="T83" s="59">
        <v>3</v>
      </c>
      <c r="U83" s="59">
        <v>25</v>
      </c>
      <c r="V83" s="59">
        <v>0</v>
      </c>
      <c r="W83" s="59">
        <f>SUM(G83:V83)</f>
        <v>4548</v>
      </c>
    </row>
    <row r="84" spans="2:23" s="18" customFormat="1" ht="22.5" customHeight="1">
      <c r="B84" s="54" t="s">
        <v>153</v>
      </c>
      <c r="C84" s="55"/>
      <c r="D84" s="55"/>
      <c r="E84" s="56"/>
      <c r="F84" s="57" t="s">
        <v>154</v>
      </c>
      <c r="G84" s="60">
        <f>SUM((G80+G81+G82+G83)/G78)*100</f>
        <v>48.3642734409218</v>
      </c>
      <c r="H84" s="60">
        <f aca="true" t="shared" si="22" ref="H84:W84">SUM((H80+H81+H82+H83)/H78)*100</f>
        <v>90.81569115815691</v>
      </c>
      <c r="I84" s="60">
        <f t="shared" si="22"/>
        <v>85.21565267066552</v>
      </c>
      <c r="J84" s="60">
        <f t="shared" si="22"/>
        <v>91.21710194615306</v>
      </c>
      <c r="K84" s="60">
        <f t="shared" si="22"/>
        <v>84.98683055311676</v>
      </c>
      <c r="L84" s="60">
        <f t="shared" si="22"/>
        <v>85.49724592942316</v>
      </c>
      <c r="M84" s="60">
        <f t="shared" si="22"/>
        <v>88.4772345362887</v>
      </c>
      <c r="N84" s="60">
        <f t="shared" si="22"/>
        <v>4.367518602394047</v>
      </c>
      <c r="O84" s="60">
        <f t="shared" si="22"/>
        <v>80.94440723375753</v>
      </c>
      <c r="P84" s="60">
        <f t="shared" si="22"/>
        <v>90.70063694267516</v>
      </c>
      <c r="Q84" s="60">
        <f t="shared" si="22"/>
        <v>20.44405363816223</v>
      </c>
      <c r="R84" s="60">
        <f t="shared" si="22"/>
        <v>56.86634642554394</v>
      </c>
      <c r="S84" s="60">
        <f t="shared" si="22"/>
        <v>55.07271171941831</v>
      </c>
      <c r="T84" s="60">
        <f t="shared" si="22"/>
        <v>42.46223079395693</v>
      </c>
      <c r="U84" s="60">
        <f t="shared" si="22"/>
        <v>20.323280110388332</v>
      </c>
      <c r="V84" s="60">
        <f t="shared" si="22"/>
        <v>8.058608058608058</v>
      </c>
      <c r="W84" s="60">
        <f t="shared" si="22"/>
        <v>65.77579103193297</v>
      </c>
    </row>
    <row r="85" spans="2:23" ht="12.75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2:23" s="20" customFormat="1" ht="12">
      <c r="B86" s="25" t="s">
        <v>155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2:23" s="21" customFormat="1" ht="11.25">
      <c r="B87" s="27" t="s">
        <v>156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2:23" ht="12.75">
      <c r="B88" s="22" t="s">
        <v>157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2:23" ht="12.75">
      <c r="B89" s="22" t="s">
        <v>158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2:23" ht="12.75">
      <c r="B90" s="22" t="s">
        <v>159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2:23" ht="12.75">
      <c r="B91" s="22" t="s">
        <v>160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2:23" ht="12.75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2:23" ht="12.75"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2:23" ht="12.75">
      <c r="B94" s="22" t="s">
        <v>170</v>
      </c>
      <c r="C94" s="19"/>
      <c r="D94" s="19"/>
      <c r="E94" s="19"/>
      <c r="F94" s="19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3:23" ht="12.75">
      <c r="C95" s="19"/>
      <c r="D95" s="19"/>
      <c r="E95" s="19"/>
      <c r="F95" s="19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3:23" ht="12.75">
      <c r="C96" s="19"/>
      <c r="D96" s="19"/>
      <c r="E96" s="19"/>
      <c r="F96" s="19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3:23" ht="12.75">
      <c r="C97" s="19"/>
      <c r="D97" s="19"/>
      <c r="E97" s="19"/>
      <c r="F97" s="19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3:23" ht="12.75">
      <c r="C98" s="19"/>
      <c r="D98" s="19"/>
      <c r="E98" s="19"/>
      <c r="F98" s="19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3:23" ht="12.75">
      <c r="C99" s="19"/>
      <c r="D99" s="19"/>
      <c r="E99" s="19"/>
      <c r="F99" s="19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3:23" ht="12.75">
      <c r="C100" s="19"/>
      <c r="D100" s="19"/>
      <c r="E100" s="19"/>
      <c r="F100" s="19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3:23" ht="12.75">
      <c r="C101" s="19"/>
      <c r="D101" s="19"/>
      <c r="E101" s="19"/>
      <c r="F101" s="19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3:23" ht="12.75">
      <c r="C102" s="19"/>
      <c r="D102" s="19"/>
      <c r="E102" s="19"/>
      <c r="F102" s="19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3:23" ht="12.75">
      <c r="C103" s="19"/>
      <c r="D103" s="19"/>
      <c r="E103" s="19"/>
      <c r="F103" s="19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3:23" ht="12.75">
      <c r="C104" s="19"/>
      <c r="D104" s="19"/>
      <c r="E104" s="19"/>
      <c r="F104" s="19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3:23" ht="12.75">
      <c r="C105" s="19"/>
      <c r="D105" s="19"/>
      <c r="E105" s="19"/>
      <c r="F105" s="19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3:23" ht="12.75">
      <c r="C106" s="19"/>
      <c r="D106" s="19"/>
      <c r="E106" s="19"/>
      <c r="F106" s="19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3:23" ht="12.75">
      <c r="C107" s="19"/>
      <c r="D107" s="19"/>
      <c r="E107" s="19"/>
      <c r="F107" s="19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3:23" ht="12.75">
      <c r="C108" s="19"/>
      <c r="D108" s="19"/>
      <c r="E108" s="19"/>
      <c r="F108" s="19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3:23" ht="12.75">
      <c r="C109" s="19"/>
      <c r="D109" s="19"/>
      <c r="E109" s="19"/>
      <c r="F109" s="19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3:23" ht="12.75">
      <c r="C110" s="19"/>
      <c r="D110" s="19"/>
      <c r="E110" s="19"/>
      <c r="F110" s="19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3:23" ht="12.75">
      <c r="C111" s="19"/>
      <c r="D111" s="19"/>
      <c r="E111" s="19"/>
      <c r="F111" s="19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3:23" ht="12.75">
      <c r="C112" s="19"/>
      <c r="D112" s="19"/>
      <c r="E112" s="19"/>
      <c r="F112" s="19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3:23" ht="12.75">
      <c r="C113" s="19"/>
      <c r="D113" s="19"/>
      <c r="E113" s="19"/>
      <c r="F113" s="19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3:23" ht="12.75">
      <c r="C114" s="19"/>
      <c r="D114" s="19"/>
      <c r="E114" s="19"/>
      <c r="F114" s="19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3:23" ht="12.75">
      <c r="C115" s="19"/>
      <c r="D115" s="19"/>
      <c r="E115" s="19"/>
      <c r="F115" s="19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3:23" ht="12.75">
      <c r="C116" s="19"/>
      <c r="D116" s="19"/>
      <c r="E116" s="19"/>
      <c r="F116" s="19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3:23" ht="12.75">
      <c r="C117" s="19"/>
      <c r="D117" s="19"/>
      <c r="E117" s="19"/>
      <c r="F117" s="19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3:23" ht="12.75">
      <c r="C118" s="19"/>
      <c r="D118" s="19"/>
      <c r="E118" s="19"/>
      <c r="F118" s="19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3:23" ht="12.75">
      <c r="C119" s="19"/>
      <c r="D119" s="19"/>
      <c r="E119" s="19"/>
      <c r="F119" s="19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3:23" ht="12.75">
      <c r="C120" s="19"/>
      <c r="D120" s="19"/>
      <c r="E120" s="19"/>
      <c r="F120" s="19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3:23" ht="12.75">
      <c r="C121" s="19"/>
      <c r="D121" s="19"/>
      <c r="E121" s="19"/>
      <c r="F121" s="19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3:23" ht="12.75">
      <c r="C122" s="19"/>
      <c r="D122" s="19"/>
      <c r="E122" s="19"/>
      <c r="F122" s="19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3:23" ht="12.75">
      <c r="C123" s="19"/>
      <c r="D123" s="19"/>
      <c r="E123" s="19"/>
      <c r="F123" s="19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3:23" ht="12.75">
      <c r="C124" s="19"/>
      <c r="D124" s="19"/>
      <c r="E124" s="19"/>
      <c r="F124" s="19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3:23" ht="12.75">
      <c r="C125" s="19"/>
      <c r="D125" s="19"/>
      <c r="E125" s="19"/>
      <c r="F125" s="19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3:23" ht="12.75">
      <c r="C126" s="19"/>
      <c r="D126" s="19"/>
      <c r="E126" s="19"/>
      <c r="F126" s="19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3:23" ht="12.75">
      <c r="C127" s="19"/>
      <c r="D127" s="19"/>
      <c r="E127" s="19"/>
      <c r="F127" s="19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3:23" ht="12.75">
      <c r="C128" s="19"/>
      <c r="D128" s="19"/>
      <c r="E128" s="19"/>
      <c r="F128" s="19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3:23" ht="12.75">
      <c r="C129" s="19"/>
      <c r="D129" s="19"/>
      <c r="E129" s="19"/>
      <c r="F129" s="19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3:23" ht="12.75">
      <c r="C130" s="19"/>
      <c r="D130" s="19"/>
      <c r="E130" s="19"/>
      <c r="F130" s="19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3:23" ht="12.75">
      <c r="C131" s="19"/>
      <c r="D131" s="19"/>
      <c r="E131" s="19"/>
      <c r="F131" s="19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3:23" ht="12.75">
      <c r="C132" s="19"/>
      <c r="D132" s="19"/>
      <c r="E132" s="19"/>
      <c r="F132" s="19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3:23" ht="12.75">
      <c r="C133" s="19"/>
      <c r="D133" s="19"/>
      <c r="E133" s="19"/>
      <c r="F133" s="19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3:23" ht="12.75">
      <c r="C134" s="19"/>
      <c r="D134" s="19"/>
      <c r="E134" s="19"/>
      <c r="F134" s="19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7:23" ht="12.75"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</row>
    <row r="136" spans="7:23" ht="12.75"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</row>
    <row r="137" spans="7:23" ht="12.75"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</row>
    <row r="138" spans="7:23" ht="12.75"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</row>
    <row r="139" spans="7:23" ht="12.75"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</row>
    <row r="140" spans="7:23" ht="12.75"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</row>
    <row r="141" spans="7:23" ht="12.75"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</row>
    <row r="142" spans="7:23" ht="12.75"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</row>
    <row r="143" spans="7:23" ht="12.75"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</row>
    <row r="144" spans="7:23" ht="12.75"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</row>
    <row r="145" spans="7:23" ht="12.75"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</row>
    <row r="146" spans="7:23" ht="12.75"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</row>
    <row r="147" spans="7:23" ht="12.75"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</row>
    <row r="148" spans="7:23" ht="12.75"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</row>
    <row r="149" spans="7:23" ht="12.75"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</row>
    <row r="150" spans="7:23" ht="12.75"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7:23" ht="12.75"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7:23" ht="12.75"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7:23" ht="12.75"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7:23" ht="12.75"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7:23" ht="12.75"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7:23" ht="12.75"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7:23" ht="12.75"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7:23" ht="12.75"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7:23" ht="12.75"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7:23" ht="12.75"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7:23" ht="12.75"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7:23" ht="12.75"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7:23" ht="12.75"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7:23" ht="12.75"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7:23" ht="12.75"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7:23" ht="12.75"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7:23" ht="12.75"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7:23" ht="12.75"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7:23" ht="12.75"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7:23" ht="12.75"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7:23" ht="12.75"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7:23" ht="12.75"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7:23" ht="12.75"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7:23" ht="12.75"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7:23" ht="12.75"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7:23" ht="12.75"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7:23" ht="12.75"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7:23" ht="12.75"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7:23" ht="12.75"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7:23" ht="12.75"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</row>
    <row r="181" spans="7:23" ht="12.75"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</row>
    <row r="182" spans="7:23" ht="12.75"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7:23" ht="12.7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7:23" ht="12.7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</row>
    <row r="185" spans="7:23" ht="12.7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</row>
    <row r="186" spans="7:23" ht="12.7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</row>
    <row r="187" spans="7:23" ht="12.7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7:23" ht="12.7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</row>
    <row r="189" spans="7:23" ht="12.7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</row>
    <row r="190" spans="7:23" ht="12.7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</row>
    <row r="191" spans="7:23" ht="12.7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</row>
    <row r="192" spans="7:23" ht="12.7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</row>
    <row r="193" spans="7:23" ht="12.7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</row>
    <row r="194" spans="7:23" ht="12.7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</row>
    <row r="195" spans="7:23" ht="12.7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</row>
    <row r="196" spans="7:23" ht="12.7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</row>
    <row r="197" spans="7:23" ht="12.7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</row>
    <row r="198" spans="7:23" ht="12.7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</row>
    <row r="199" spans="7:23" ht="12.7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</row>
    <row r="200" spans="7:23" ht="12.7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</row>
    <row r="201" spans="7:23" ht="12.7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</row>
    <row r="202" spans="7:23" ht="12.7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</row>
    <row r="203" spans="7:23" ht="12.7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</row>
    <row r="204" spans="7:23" ht="12.7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</row>
    <row r="205" spans="7:23" ht="12.7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</row>
    <row r="206" spans="7:23" ht="12.7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</row>
    <row r="207" spans="7:23" ht="12.7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</row>
    <row r="208" spans="7:23" ht="12.7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</row>
    <row r="209" spans="7:23" ht="12.7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7:23" ht="12.7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</row>
    <row r="211" spans="7:23" ht="12.7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</row>
    <row r="212" spans="7:23" ht="12.7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</row>
    <row r="213" spans="7:23" ht="12.75"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</row>
    <row r="214" spans="7:23" ht="12.75"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</row>
    <row r="215" spans="7:23" ht="12.75"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</row>
    <row r="216" spans="7:23" ht="12.75"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</row>
    <row r="217" spans="7:23" ht="12.75"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</row>
  </sheetData>
  <mergeCells count="65">
    <mergeCell ref="B83:E83"/>
    <mergeCell ref="B84:E84"/>
    <mergeCell ref="B30:E30"/>
    <mergeCell ref="B31:E31"/>
    <mergeCell ref="B44:E44"/>
    <mergeCell ref="B45:E45"/>
    <mergeCell ref="B58:E58"/>
    <mergeCell ref="B59:E59"/>
    <mergeCell ref="B72:E72"/>
    <mergeCell ref="B73:E73"/>
    <mergeCell ref="B80:E80"/>
    <mergeCell ref="B81:E81"/>
    <mergeCell ref="B82:E82"/>
    <mergeCell ref="B78:E78"/>
    <mergeCell ref="B79:E79"/>
    <mergeCell ref="B74:E74"/>
    <mergeCell ref="B75:E75"/>
    <mergeCell ref="B76:E76"/>
    <mergeCell ref="B77:E77"/>
    <mergeCell ref="B68:E68"/>
    <mergeCell ref="B69:E69"/>
    <mergeCell ref="B70:E70"/>
    <mergeCell ref="B71:E71"/>
    <mergeCell ref="B64:E64"/>
    <mergeCell ref="B65:E65"/>
    <mergeCell ref="B66:E66"/>
    <mergeCell ref="B67:E67"/>
    <mergeCell ref="B62:E62"/>
    <mergeCell ref="B63:E63"/>
    <mergeCell ref="B56:E56"/>
    <mergeCell ref="B57:E57"/>
    <mergeCell ref="B60:E60"/>
    <mergeCell ref="B61:E61"/>
    <mergeCell ref="B52:E52"/>
    <mergeCell ref="B53:E53"/>
    <mergeCell ref="B54:E54"/>
    <mergeCell ref="B55:E55"/>
    <mergeCell ref="B48:E48"/>
    <mergeCell ref="B49:E49"/>
    <mergeCell ref="B50:E50"/>
    <mergeCell ref="B51:E51"/>
    <mergeCell ref="B42:E42"/>
    <mergeCell ref="B43:E43"/>
    <mergeCell ref="B46:E46"/>
    <mergeCell ref="B47:E47"/>
    <mergeCell ref="B38:E38"/>
    <mergeCell ref="B39:E39"/>
    <mergeCell ref="B40:E40"/>
    <mergeCell ref="B41:E41"/>
    <mergeCell ref="B34:E34"/>
    <mergeCell ref="B35:E35"/>
    <mergeCell ref="B36:E36"/>
    <mergeCell ref="B37:E37"/>
    <mergeCell ref="B28:E28"/>
    <mergeCell ref="B29:E29"/>
    <mergeCell ref="B32:E32"/>
    <mergeCell ref="B33:E33"/>
    <mergeCell ref="B24:E24"/>
    <mergeCell ref="B25:E25"/>
    <mergeCell ref="B26:E26"/>
    <mergeCell ref="B27:E27"/>
    <mergeCell ref="B20:E20"/>
    <mergeCell ref="B19:E19"/>
    <mergeCell ref="B22:E22"/>
    <mergeCell ref="B23:E23"/>
  </mergeCells>
  <printOptions/>
  <pageMargins left="0.75" right="0.75" top="1" bottom="1" header="0" footer="0"/>
  <pageSetup fitToHeight="1" fitToWidth="1" horizontalDpi="300" verticalDpi="3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2007-07-30T18:41:02Z</cp:lastPrinted>
  <dcterms:created xsi:type="dcterms:W3CDTF">2006-08-04T15:03:32Z</dcterms:created>
  <dcterms:modified xsi:type="dcterms:W3CDTF">2007-07-30T18:41:10Z</dcterms:modified>
  <cp:category/>
  <cp:version/>
  <cp:contentType/>
  <cp:contentStatus/>
</cp:coreProperties>
</file>