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70" activeTab="0"/>
  </bookViews>
  <sheets>
    <sheet name="Tabla 30-22a" sheetId="1" r:id="rId1"/>
    <sheet name="Tabla 30-22b" sheetId="2" r:id="rId2"/>
    <sheet name="Tabla 30-22c" sheetId="3" r:id="rId3"/>
    <sheet name="Tabla 30-22d" sheetId="4" r:id="rId4"/>
  </sheets>
  <definedNames>
    <definedName name="_xlnm.Print_Area" localSheetId="0">'Tabla 30-22a'!$A$1:$V$79</definedName>
  </definedNames>
  <calcPr calcMode="manual" fullCalcOnLoad="1"/>
</workbook>
</file>

<file path=xl/sharedStrings.xml><?xml version="1.0" encoding="utf-8"?>
<sst xmlns="http://schemas.openxmlformats.org/spreadsheetml/2006/main" count="356" uniqueCount="220">
  <si>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</si>
  <si>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</si>
  <si>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</si>
  <si>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</si>
  <si>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</si>
  <si>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</si>
  <si>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</si>
  <si>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</si>
  <si>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</si>
  <si>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</si>
  <si>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</si>
  <si>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</si>
  <si>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</si>
  <si>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</si>
  <si>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</si>
  <si>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</si>
  <si>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</si>
  <si>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</si>
  <si>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</si>
  <si>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</si>
  <si>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</si>
  <si>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</si>
  <si>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</si>
  <si>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</si>
  <si>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</si>
  <si>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</si>
  <si>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</si>
  <si>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</si>
  <si>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</si>
  <si>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</si>
  <si>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</si>
  <si>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</si>
  <si>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</si>
  <si>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</si>
  <si>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</si>
  <si>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</si>
  <si>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</si>
  <si>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</si>
  <si>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</si>
  <si>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</si>
  <si>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</si>
  <si>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</si>
  <si>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</si>
  <si>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</si>
  <si>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</si>
  <si>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</si>
  <si>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</si>
  <si>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</si>
  <si>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</si>
  <si>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</si>
  <si>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</si>
  <si>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</si>
  <si>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</si>
  <si>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</si>
  <si>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</si>
  <si>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</si>
  <si>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</si>
  <si>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</si>
  <si>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</si>
  <si>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</si>
  <si>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</si>
  <si>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</si>
  <si>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</si>
  <si>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</si>
  <si>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</si>
  <si>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</si>
  <si>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</si>
  <si>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</si>
  <si>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</si>
  <si>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</si>
  <si>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</si>
  <si>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</si>
  <si>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</si>
  <si>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</si>
  <si>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</si>
  <si>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</si>
  <si>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</si>
  <si>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</si>
  <si>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</si>
  <si>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</si>
  <si>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</si>
  <si>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</si>
  <si>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</si>
  <si>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</si>
  <si>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</si>
  <si>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</si>
  <si>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</si>
  <si>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</si>
  <si>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</si>
  <si>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</si>
  <si>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</si>
  <si>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</si>
  <si>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</si>
  <si>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</si>
  <si>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</si>
  <si>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</si>
  <si>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</si>
  <si>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</si>
  <si>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</si>
  <si>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</si>
  <si>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</si>
  <si>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</si>
  <si>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</si>
  <si>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</si>
  <si>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</si>
  <si>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</si>
  <si>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</si>
  <si>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</si>
  <si>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</si>
  <si>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</si>
  <si>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</si>
  <si>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</si>
  <si>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</si>
  <si>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</si>
  <si>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</si>
  <si>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</si>
  <si>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</si>
  <si>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</si>
  <si>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</si>
  <si>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</si>
  <si>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</si>
  <si>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</si>
  <si>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</si>
  <si>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</si>
  <si>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</si>
  <si>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</si>
  <si>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</si>
  <si>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</si>
  <si>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</si>
  <si>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</si>
  <si>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</si>
  <si>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</si>
  <si>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</si>
  <si>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</si>
  <si>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</si>
  <si>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</si>
  <si>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</si>
  <si>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</si>
  <si>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</si>
  <si>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</si>
  <si>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</si>
  <si>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</si>
  <si>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</si>
  <si>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</si>
  <si>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</si>
  <si>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</si>
  <si>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</si>
  <si>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</si>
  <si>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</si>
  <si>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PAIS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</si>
  <si>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</si>
  <si>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</si>
  <si>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</si>
  <si>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</si>
  <si>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</si>
  <si>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</si>
  <si>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</si>
  <si>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</si>
  <si>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</si>
  <si>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</si>
  <si>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</si>
  <si>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</si>
  <si>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</si>
  <si>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</si>
  <si>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</si>
  <si>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</si>
  <si>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</si>
  <si>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</si>
  <si>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</si>
  <si>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</si>
  <si>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</si>
  <si>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</si>
  <si>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</si>
  <si>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</si>
  <si>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</si>
  <si>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</si>
  <si>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</si>
  <si>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</si>
  <si>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</si>
  <si>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</si>
  <si>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</si>
  <si>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</si>
  <si>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</si>
  <si>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</si>
  <si>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</si>
  <si>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</si>
  <si>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</si>
  <si>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</si>
  <si>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</si>
  <si>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</si>
  <si>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</si>
  <si>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</si>
  <si>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</si>
  <si>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Municipios del Departamento de Jutiapa</t>
  </si>
  <si>
    <t>Departamento de Jutiapa</t>
  </si>
  <si>
    <t>Jutiapa</t>
  </si>
  <si>
    <t>El Progreso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</si>
  <si>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</si>
  <si>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</si>
  <si>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</si>
  <si>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</si>
  <si>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</si>
  <si>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</si>
  <si>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</si>
  <si>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Zapotitlan</t>
  </si>
  <si>
    <t>Comapa</t>
  </si>
  <si>
    <t>Jalpatagua</t>
  </si>
  <si>
    <t>Conguaco</t>
  </si>
  <si>
    <t>Moyuta</t>
  </si>
  <si>
    <t>Pasaco</t>
  </si>
  <si>
    <t>San José Acatempa</t>
  </si>
  <si>
    <t>Zapotitlán</t>
  </si>
  <si>
    <t>Jalapatagua</t>
  </si>
  <si>
    <t xml:space="preserve">San José Acatempa </t>
  </si>
  <si>
    <t xml:space="preserve"> 30 - 22 a</t>
  </si>
  <si>
    <t xml:space="preserve"> 30 - 22  b</t>
  </si>
  <si>
    <t xml:space="preserve"> 30 - 22  c</t>
  </si>
  <si>
    <t xml:space="preserve"> 30 - 22  d</t>
  </si>
  <si>
    <t>Quezada</t>
  </si>
  <si>
    <t>22</t>
  </si>
</sst>
</file>

<file path=xl/styles.xml><?xml version="1.0" encoding="utf-8"?>
<styleSheet xmlns="http://schemas.openxmlformats.org/spreadsheetml/2006/main">
  <numFmts count="1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  <numFmt numFmtId="166" formatCode="&quot;Q&quot;#,##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3" fillId="0" borderId="0" xfId="0" applyNumberFormat="1" applyFont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6" fontId="2" fillId="2" borderId="11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top" readingOrder="1"/>
    </xf>
    <xf numFmtId="0" fontId="7" fillId="3" borderId="10" xfId="0" applyFont="1" applyFill="1" applyBorder="1" applyAlignment="1">
      <alignment horizontal="left" vertical="top" wrapText="1" readingOrder="1"/>
    </xf>
    <xf numFmtId="0" fontId="0" fillId="3" borderId="10" xfId="0" applyFill="1" applyBorder="1" applyAlignment="1">
      <alignment/>
    </xf>
    <xf numFmtId="0" fontId="1" fillId="3" borderId="11" xfId="0" applyFont="1" applyFill="1" applyBorder="1" applyAlignment="1">
      <alignment horizontal="left" vertical="top" readingOrder="1"/>
    </xf>
    <xf numFmtId="0" fontId="1" fillId="3" borderId="11" xfId="0" applyFont="1" applyFill="1" applyBorder="1" applyAlignment="1">
      <alignment horizontal="left" vertical="top" wrapText="1" readingOrder="1"/>
    </xf>
    <xf numFmtId="3" fontId="3" fillId="3" borderId="11" xfId="0" applyNumberFormat="1" applyFont="1" applyFill="1" applyBorder="1" applyAlignment="1">
      <alignment horizontal="right"/>
    </xf>
    <xf numFmtId="0" fontId="0" fillId="3" borderId="1" xfId="0" applyFill="1" applyBorder="1" applyAlignment="1">
      <alignment readingOrder="1"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Alignment="1">
      <alignment horizontal="right" indent="2"/>
    </xf>
    <xf numFmtId="0" fontId="3" fillId="3" borderId="0" xfId="0" applyNumberFormat="1" applyFont="1" applyFill="1" applyAlignment="1">
      <alignment horizontal="right" indent="2"/>
    </xf>
    <xf numFmtId="3" fontId="3" fillId="3" borderId="10" xfId="0" applyNumberFormat="1" applyFont="1" applyFill="1" applyBorder="1" applyAlignment="1">
      <alignment horizontal="right" indent="2"/>
    </xf>
    <xf numFmtId="0" fontId="3" fillId="3" borderId="10" xfId="0" applyNumberFormat="1" applyFont="1" applyFill="1" applyBorder="1" applyAlignment="1">
      <alignment horizontal="right" indent="2"/>
    </xf>
    <xf numFmtId="0" fontId="0" fillId="3" borderId="0" xfId="0" applyFont="1" applyFill="1" applyBorder="1" applyAlignment="1">
      <alignment/>
    </xf>
    <xf numFmtId="0" fontId="7" fillId="3" borderId="11" xfId="0" applyFont="1" applyFill="1" applyBorder="1" applyAlignment="1">
      <alignment wrapText="1" readingOrder="1"/>
    </xf>
    <xf numFmtId="3" fontId="2" fillId="3" borderId="11" xfId="0" applyNumberFormat="1" applyFont="1" applyFill="1" applyBorder="1" applyAlignment="1">
      <alignment horizontal="right"/>
    </xf>
    <xf numFmtId="0" fontId="9" fillId="3" borderId="11" xfId="0" applyFont="1" applyFill="1" applyBorder="1" applyAlignment="1">
      <alignment readingOrder="1"/>
    </xf>
    <xf numFmtId="2" fontId="6" fillId="3" borderId="11" xfId="0" applyNumberFormat="1" applyFont="1" applyFill="1" applyBorder="1" applyAlignment="1">
      <alignment/>
    </xf>
    <xf numFmtId="0" fontId="0" fillId="3" borderId="14" xfId="0" applyFill="1" applyBorder="1" applyAlignment="1">
      <alignment/>
    </xf>
    <xf numFmtId="0" fontId="1" fillId="3" borderId="11" xfId="0" applyFont="1" applyFill="1" applyBorder="1" applyAlignment="1">
      <alignment horizontal="left" vertical="top" wrapText="1" readingOrder="1"/>
    </xf>
    <xf numFmtId="0" fontId="0" fillId="3" borderId="1" xfId="0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3" fontId="3" fillId="3" borderId="14" xfId="0" applyNumberFormat="1" applyFont="1" applyFill="1" applyBorder="1" applyAlignment="1">
      <alignment horizontal="right" indent="2"/>
    </xf>
    <xf numFmtId="0" fontId="1" fillId="3" borderId="9" xfId="0" applyFont="1" applyFill="1" applyBorder="1" applyAlignment="1">
      <alignment horizontal="left" vertical="top" wrapText="1" readingOrder="1"/>
    </xf>
    <xf numFmtId="3" fontId="2" fillId="3" borderId="10" xfId="0" applyNumberFormat="1" applyFont="1" applyFill="1" applyBorder="1" applyAlignment="1">
      <alignment horizontal="right"/>
    </xf>
    <xf numFmtId="1" fontId="2" fillId="3" borderId="10" xfId="0" applyNumberFormat="1" applyFont="1" applyFill="1" applyBorder="1" applyAlignment="1">
      <alignment horizontal="right"/>
    </xf>
    <xf numFmtId="1" fontId="2" fillId="3" borderId="14" xfId="0" applyNumberFormat="1" applyFont="1" applyFill="1" applyBorder="1" applyAlignment="1">
      <alignment horizontal="right"/>
    </xf>
    <xf numFmtId="0" fontId="0" fillId="3" borderId="14" xfId="0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1" fontId="1" fillId="3" borderId="14" xfId="0" applyNumberFormat="1" applyFont="1" applyFill="1" applyBorder="1" applyAlignment="1">
      <alignment/>
    </xf>
    <xf numFmtId="0" fontId="3" fillId="3" borderId="14" xfId="0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left" vertical="top" readingOrder="1"/>
    </xf>
    <xf numFmtId="1" fontId="3" fillId="3" borderId="10" xfId="0" applyNumberFormat="1" applyFont="1" applyFill="1" applyBorder="1" applyAlignment="1">
      <alignment horizontal="center" readingOrder="1"/>
    </xf>
    <xf numFmtId="1" fontId="3" fillId="3" borderId="10" xfId="0" applyNumberFormat="1" applyFont="1" applyFill="1" applyBorder="1" applyAlignment="1">
      <alignment readingOrder="1"/>
    </xf>
    <xf numFmtId="0" fontId="3" fillId="3" borderId="14" xfId="0" applyFont="1" applyFill="1" applyBorder="1" applyAlignment="1">
      <alignment readingOrder="1"/>
    </xf>
    <xf numFmtId="3" fontId="2" fillId="3" borderId="10" xfId="0" applyNumberFormat="1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1" fontId="2" fillId="3" borderId="14" xfId="0" applyNumberFormat="1" applyFont="1" applyFill="1" applyBorder="1" applyAlignment="1">
      <alignment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7" fillId="3" borderId="11" xfId="0" applyFont="1" applyFill="1" applyBorder="1" applyAlignment="1">
      <alignment horizontal="left" vertical="top" wrapText="1" readingOrder="1"/>
    </xf>
    <xf numFmtId="0" fontId="7" fillId="3" borderId="9" xfId="0" applyFont="1" applyFill="1" applyBorder="1" applyAlignment="1">
      <alignment horizontal="left" vertical="top" wrapText="1" readingOrder="1"/>
    </xf>
    <xf numFmtId="0" fontId="1" fillId="3" borderId="11" xfId="0" applyFont="1" applyFill="1" applyBorder="1" applyAlignment="1">
      <alignment horizontal="left" vertical="top" wrapText="1" readingOrder="1"/>
    </xf>
    <xf numFmtId="0" fontId="1" fillId="2" borderId="9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7" fillId="3" borderId="4" xfId="0" applyFont="1" applyFill="1" applyBorder="1" applyAlignment="1">
      <alignment horizontal="left" vertical="top" wrapText="1" readingOrder="1"/>
    </xf>
    <xf numFmtId="0" fontId="7" fillId="3" borderId="12" xfId="0" applyFont="1" applyFill="1" applyBorder="1" applyAlignment="1">
      <alignment horizontal="left" vertical="top" wrapText="1" readingOrder="1"/>
    </xf>
    <xf numFmtId="0" fontId="1" fillId="3" borderId="9" xfId="0" applyFont="1" applyFill="1" applyBorder="1" applyAlignment="1">
      <alignment horizontal="left" vertical="top" readingOrder="1"/>
    </xf>
    <xf numFmtId="0" fontId="1" fillId="3" borderId="10" xfId="0" applyFont="1" applyFill="1" applyBorder="1" applyAlignment="1">
      <alignment horizontal="left" vertical="top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676275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showGridLines="0" tabSelected="1" zoomScale="55" zoomScaleNormal="55" workbookViewId="0" topLeftCell="A1">
      <selection activeCell="I47" sqref="I47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3.57421875" style="0" customWidth="1"/>
    <col min="4" max="4" width="15.00390625" style="0" bestFit="1" customWidth="1"/>
    <col min="5" max="5" width="15.00390625" style="0" customWidth="1"/>
    <col min="21" max="21" width="16.28125" style="0" customWidth="1"/>
    <col min="22" max="22" width="15.140625" style="0" customWidth="1"/>
  </cols>
  <sheetData>
    <row r="1" spans="2:21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2" s="3" customFormat="1" ht="12.75" customHeight="1">
      <c r="A6" s="51" t="s">
        <v>4</v>
      </c>
      <c r="B6" s="52"/>
      <c r="C6" s="41"/>
      <c r="D6" s="53" t="s">
        <v>214</v>
      </c>
      <c r="E6" s="42"/>
      <c r="F6" s="28"/>
      <c r="H6" s="29"/>
      <c r="I6" s="30"/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s="3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17" s="3" customFormat="1" ht="12">
      <c r="A8" s="30" t="s">
        <v>73</v>
      </c>
      <c r="B8" s="4" t="s">
        <v>5</v>
      </c>
      <c r="C8" s="5" t="s">
        <v>123</v>
      </c>
      <c r="D8" s="5"/>
      <c r="E8" s="5"/>
      <c r="F8" s="5"/>
      <c r="G8" s="5"/>
      <c r="H8" s="32"/>
      <c r="I8" s="7"/>
      <c r="J8" s="7"/>
      <c r="K8" s="30"/>
      <c r="L8" s="30"/>
      <c r="M8" s="30"/>
      <c r="N8" s="30"/>
      <c r="O8" s="30"/>
      <c r="P8" s="30"/>
      <c r="Q8" s="30"/>
    </row>
    <row r="9" spans="1:17" s="37" customFormat="1" ht="12">
      <c r="A9" s="33"/>
      <c r="B9" s="34" t="s">
        <v>124</v>
      </c>
      <c r="C9" s="35" t="s">
        <v>125</v>
      </c>
      <c r="D9" s="35"/>
      <c r="E9" s="35"/>
      <c r="F9" s="35"/>
      <c r="G9" s="35"/>
      <c r="H9" s="36"/>
      <c r="I9" s="35"/>
      <c r="J9" s="35"/>
      <c r="K9" s="33"/>
      <c r="L9" s="33"/>
      <c r="M9" s="33"/>
      <c r="N9" s="33"/>
      <c r="O9" s="33"/>
      <c r="P9" s="33"/>
      <c r="Q9" s="33"/>
    </row>
    <row r="10" spans="1:17" s="3" customFormat="1" ht="12">
      <c r="A10" s="30"/>
      <c r="B10" s="6" t="s">
        <v>6</v>
      </c>
      <c r="C10" s="7" t="s">
        <v>193</v>
      </c>
      <c r="D10" s="7"/>
      <c r="E10" s="7"/>
      <c r="F10" s="7"/>
      <c r="G10" s="7"/>
      <c r="H10" s="38"/>
      <c r="I10" s="7"/>
      <c r="J10" s="7"/>
      <c r="K10" s="30"/>
      <c r="L10" s="30"/>
      <c r="M10" s="30"/>
      <c r="N10" s="30"/>
      <c r="O10" s="30"/>
      <c r="P10" s="30"/>
      <c r="Q10" s="30"/>
    </row>
    <row r="11" spans="1:17" s="3" customFormat="1" ht="12">
      <c r="A11" s="30"/>
      <c r="B11" s="6" t="s">
        <v>126</v>
      </c>
      <c r="C11" s="103" t="s">
        <v>127</v>
      </c>
      <c r="D11" s="104"/>
      <c r="E11" s="104"/>
      <c r="F11" s="7"/>
      <c r="G11" s="7"/>
      <c r="H11" s="38"/>
      <c r="I11" s="7"/>
      <c r="J11" s="7"/>
      <c r="K11" s="30"/>
      <c r="L11" s="30"/>
      <c r="M11" s="30"/>
      <c r="N11" s="30"/>
      <c r="O11" s="30"/>
      <c r="P11" s="30"/>
      <c r="Q11" s="30"/>
    </row>
    <row r="12" spans="1:17" s="3" customFormat="1" ht="12">
      <c r="A12" s="30"/>
      <c r="B12" s="6" t="s">
        <v>7</v>
      </c>
      <c r="C12" s="7" t="s">
        <v>128</v>
      </c>
      <c r="D12" s="7"/>
      <c r="E12" s="7"/>
      <c r="F12" s="7"/>
      <c r="G12" s="7"/>
      <c r="H12" s="38"/>
      <c r="I12" s="7"/>
      <c r="J12" s="7"/>
      <c r="K12" s="30"/>
      <c r="L12" s="30"/>
      <c r="M12" s="30"/>
      <c r="N12" s="30"/>
      <c r="O12" s="30"/>
      <c r="P12" s="30"/>
      <c r="Q12" s="30"/>
    </row>
    <row r="13" spans="1:17" s="3" customFormat="1" ht="12">
      <c r="A13" s="30"/>
      <c r="B13" s="8" t="s">
        <v>8</v>
      </c>
      <c r="C13" s="9" t="s">
        <v>129</v>
      </c>
      <c r="D13" s="9"/>
      <c r="E13" s="9"/>
      <c r="F13" s="9"/>
      <c r="G13" s="9"/>
      <c r="H13" s="39"/>
      <c r="I13" s="7"/>
      <c r="J13" s="7"/>
      <c r="K13" s="30"/>
      <c r="L13" s="30"/>
      <c r="M13" s="30"/>
      <c r="N13" s="30"/>
      <c r="O13" s="30"/>
      <c r="P13" s="30"/>
      <c r="Q13" s="30"/>
    </row>
    <row r="14" spans="1:22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2:21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ht="12.75">
      <c r="B16" s="10"/>
      <c r="C16" s="10"/>
      <c r="D16" s="10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2" ht="27" customHeight="1">
      <c r="B17" s="13"/>
      <c r="C17" s="13"/>
      <c r="D17" s="57" t="s">
        <v>195</v>
      </c>
      <c r="E17" s="57" t="s">
        <v>196</v>
      </c>
      <c r="F17" s="57" t="s">
        <v>197</v>
      </c>
      <c r="G17" s="57" t="s">
        <v>198</v>
      </c>
      <c r="H17" s="57" t="s">
        <v>199</v>
      </c>
      <c r="I17" s="57" t="s">
        <v>200</v>
      </c>
      <c r="J17" s="57" t="s">
        <v>201</v>
      </c>
      <c r="K17" s="57" t="s">
        <v>202</v>
      </c>
      <c r="L17" s="57" t="s">
        <v>203</v>
      </c>
      <c r="M17" s="57" t="s">
        <v>204</v>
      </c>
      <c r="N17" s="57" t="s">
        <v>205</v>
      </c>
      <c r="O17" s="57" t="s">
        <v>206</v>
      </c>
      <c r="P17" s="57" t="s">
        <v>207</v>
      </c>
      <c r="Q17" s="57" t="s">
        <v>208</v>
      </c>
      <c r="R17" s="57" t="s">
        <v>209</v>
      </c>
      <c r="S17" s="57" t="s">
        <v>210</v>
      </c>
      <c r="T17" s="57" t="s">
        <v>218</v>
      </c>
      <c r="U17" s="57" t="s">
        <v>194</v>
      </c>
      <c r="V17" s="59" t="s">
        <v>149</v>
      </c>
    </row>
    <row r="18" spans="2:22" ht="12.75" customHeight="1">
      <c r="B18" s="54" t="s">
        <v>9</v>
      </c>
      <c r="C18" s="55" t="s">
        <v>10</v>
      </c>
      <c r="D18" s="56">
        <v>2201</v>
      </c>
      <c r="E18" s="56">
        <v>2202</v>
      </c>
      <c r="F18" s="56">
        <v>2203</v>
      </c>
      <c r="G18" s="56">
        <v>2204</v>
      </c>
      <c r="H18" s="56">
        <v>2205</v>
      </c>
      <c r="I18" s="56">
        <v>2206</v>
      </c>
      <c r="J18" s="56">
        <v>2207</v>
      </c>
      <c r="K18" s="56">
        <v>2208</v>
      </c>
      <c r="L18" s="56">
        <v>2209</v>
      </c>
      <c r="M18" s="56">
        <v>2210</v>
      </c>
      <c r="N18" s="56">
        <v>2211</v>
      </c>
      <c r="O18" s="56">
        <v>2212</v>
      </c>
      <c r="P18" s="56">
        <v>2213</v>
      </c>
      <c r="Q18" s="56">
        <v>2214</v>
      </c>
      <c r="R18" s="56">
        <v>2215</v>
      </c>
      <c r="S18" s="56">
        <v>2216</v>
      </c>
      <c r="T18" s="56">
        <v>2217</v>
      </c>
      <c r="U18" s="57" t="s">
        <v>219</v>
      </c>
      <c r="V18" s="58"/>
    </row>
    <row r="20" spans="1:22" ht="12.75" customHeight="1">
      <c r="A20" s="14"/>
      <c r="B20" s="60" t="s">
        <v>36</v>
      </c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s="16" customFormat="1" ht="12.75">
      <c r="A21" s="15"/>
      <c r="B21" s="63" t="s">
        <v>37</v>
      </c>
      <c r="C21" s="64" t="s">
        <v>12</v>
      </c>
      <c r="D21" s="65">
        <v>1763</v>
      </c>
      <c r="E21" s="65">
        <v>412</v>
      </c>
      <c r="F21" s="65">
        <v>372</v>
      </c>
      <c r="G21" s="65">
        <v>577</v>
      </c>
      <c r="H21" s="65">
        <v>692</v>
      </c>
      <c r="I21" s="65">
        <v>266</v>
      </c>
      <c r="J21" s="65">
        <v>209</v>
      </c>
      <c r="K21" s="65">
        <v>146</v>
      </c>
      <c r="L21" s="65">
        <v>48</v>
      </c>
      <c r="M21" s="65">
        <v>235</v>
      </c>
      <c r="N21" s="65">
        <v>222</v>
      </c>
      <c r="O21" s="65">
        <v>400</v>
      </c>
      <c r="P21" s="65">
        <v>336</v>
      </c>
      <c r="Q21" s="65">
        <v>721</v>
      </c>
      <c r="R21" s="65">
        <v>178</v>
      </c>
      <c r="S21" s="65">
        <v>119</v>
      </c>
      <c r="T21" s="65">
        <v>271</v>
      </c>
      <c r="U21" s="65">
        <f aca="true" t="shared" si="0" ref="U21:U33">SUM(D21:T21)</f>
        <v>6967</v>
      </c>
      <c r="V21" s="65">
        <v>106789</v>
      </c>
    </row>
    <row r="22" spans="1:22" s="16" customFormat="1" ht="12.75">
      <c r="A22" s="15"/>
      <c r="B22" s="63" t="s">
        <v>38</v>
      </c>
      <c r="C22" s="64" t="s">
        <v>11</v>
      </c>
      <c r="D22" s="65">
        <v>17483</v>
      </c>
      <c r="E22" s="65">
        <v>5329</v>
      </c>
      <c r="F22" s="65">
        <v>5491</v>
      </c>
      <c r="G22" s="65">
        <v>8630</v>
      </c>
      <c r="H22" s="65">
        <v>20689</v>
      </c>
      <c r="I22" s="65">
        <v>1568</v>
      </c>
      <c r="J22" s="65">
        <v>2968</v>
      </c>
      <c r="K22" s="65">
        <v>1054</v>
      </c>
      <c r="L22" s="65">
        <v>408</v>
      </c>
      <c r="M22" s="65">
        <v>1555</v>
      </c>
      <c r="N22" s="65">
        <v>2346</v>
      </c>
      <c r="O22" s="65">
        <v>7913</v>
      </c>
      <c r="P22" s="65">
        <v>3093</v>
      </c>
      <c r="Q22" s="65">
        <v>23465</v>
      </c>
      <c r="R22" s="65">
        <v>4905</v>
      </c>
      <c r="S22" s="65">
        <v>940</v>
      </c>
      <c r="T22" s="65">
        <v>3101</v>
      </c>
      <c r="U22" s="65">
        <f t="shared" si="0"/>
        <v>110938</v>
      </c>
      <c r="V22" s="65">
        <v>1627522</v>
      </c>
    </row>
    <row r="23" spans="1:22" s="16" customFormat="1" ht="12.75">
      <c r="A23" s="15"/>
      <c r="B23" s="63" t="s">
        <v>39</v>
      </c>
      <c r="C23" s="64" t="s">
        <v>40</v>
      </c>
      <c r="D23" s="65">
        <v>13216</v>
      </c>
      <c r="E23" s="65">
        <v>4040</v>
      </c>
      <c r="F23" s="65">
        <v>4288</v>
      </c>
      <c r="G23" s="65">
        <v>6755</v>
      </c>
      <c r="H23" s="65">
        <v>15177</v>
      </c>
      <c r="I23" s="65">
        <v>1133</v>
      </c>
      <c r="J23" s="65">
        <v>2166</v>
      </c>
      <c r="K23" s="65">
        <v>772</v>
      </c>
      <c r="L23" s="65">
        <v>299</v>
      </c>
      <c r="M23" s="65">
        <v>1181</v>
      </c>
      <c r="N23" s="65">
        <v>1926</v>
      </c>
      <c r="O23" s="65">
        <v>6496</v>
      </c>
      <c r="P23" s="65">
        <v>2561</v>
      </c>
      <c r="Q23" s="65">
        <v>17520</v>
      </c>
      <c r="R23" s="65">
        <v>3792</v>
      </c>
      <c r="S23" s="65">
        <v>796</v>
      </c>
      <c r="T23" s="65">
        <v>2385</v>
      </c>
      <c r="U23" s="65">
        <f t="shared" si="0"/>
        <v>84503</v>
      </c>
      <c r="V23" s="65">
        <v>1097033</v>
      </c>
    </row>
    <row r="24" spans="1:22" s="16" customFormat="1" ht="12.75">
      <c r="A24" s="15"/>
      <c r="B24" s="63" t="s">
        <v>41</v>
      </c>
      <c r="C24" s="64" t="s">
        <v>42</v>
      </c>
      <c r="D24" s="65">
        <v>4267</v>
      </c>
      <c r="E24" s="65">
        <v>1289</v>
      </c>
      <c r="F24" s="65">
        <v>1203</v>
      </c>
      <c r="G24" s="65">
        <v>1875</v>
      </c>
      <c r="H24" s="65">
        <v>5512</v>
      </c>
      <c r="I24" s="65">
        <v>435</v>
      </c>
      <c r="J24" s="65">
        <v>802</v>
      </c>
      <c r="K24" s="65">
        <v>282</v>
      </c>
      <c r="L24" s="65">
        <v>109</v>
      </c>
      <c r="M24" s="65">
        <v>374</v>
      </c>
      <c r="N24" s="65">
        <v>420</v>
      </c>
      <c r="O24" s="65">
        <v>1417</v>
      </c>
      <c r="P24" s="65">
        <v>532</v>
      </c>
      <c r="Q24" s="65">
        <v>5945</v>
      </c>
      <c r="R24" s="65">
        <v>1113</v>
      </c>
      <c r="S24" s="65">
        <v>144</v>
      </c>
      <c r="T24" s="65">
        <v>716</v>
      </c>
      <c r="U24" s="65">
        <f t="shared" si="0"/>
        <v>26435</v>
      </c>
      <c r="V24" s="65">
        <v>530489</v>
      </c>
    </row>
    <row r="25" spans="1:22" s="16" customFormat="1" ht="12.75">
      <c r="A25" s="15"/>
      <c r="B25" s="63" t="s">
        <v>43</v>
      </c>
      <c r="C25" s="64" t="s">
        <v>44</v>
      </c>
      <c r="D25" s="65">
        <v>4792</v>
      </c>
      <c r="E25" s="65">
        <v>1578</v>
      </c>
      <c r="F25" s="65">
        <v>1545</v>
      </c>
      <c r="G25" s="65">
        <v>2317</v>
      </c>
      <c r="H25" s="65">
        <v>6407</v>
      </c>
      <c r="I25" s="65">
        <v>453</v>
      </c>
      <c r="J25" s="65">
        <v>941</v>
      </c>
      <c r="K25" s="65">
        <v>320</v>
      </c>
      <c r="L25" s="65">
        <v>131</v>
      </c>
      <c r="M25" s="65">
        <v>427</v>
      </c>
      <c r="N25" s="65">
        <v>593</v>
      </c>
      <c r="O25" s="65">
        <v>2159</v>
      </c>
      <c r="P25" s="65">
        <v>870</v>
      </c>
      <c r="Q25" s="65">
        <v>6609</v>
      </c>
      <c r="R25" s="65">
        <v>1434</v>
      </c>
      <c r="S25" s="65">
        <v>277</v>
      </c>
      <c r="T25" s="65">
        <v>939</v>
      </c>
      <c r="U25" s="65">
        <f t="shared" si="0"/>
        <v>31792</v>
      </c>
      <c r="V25" s="65">
        <v>372739</v>
      </c>
    </row>
    <row r="26" spans="1:22" s="16" customFormat="1" ht="12.75">
      <c r="A26" s="15"/>
      <c r="B26" s="63" t="s">
        <v>45</v>
      </c>
      <c r="C26" s="64" t="s">
        <v>131</v>
      </c>
      <c r="D26" s="65">
        <v>2848</v>
      </c>
      <c r="E26" s="65">
        <v>933</v>
      </c>
      <c r="F26" s="65">
        <v>898</v>
      </c>
      <c r="G26" s="65">
        <v>1398</v>
      </c>
      <c r="H26" s="65">
        <v>3634</v>
      </c>
      <c r="I26" s="65">
        <v>235</v>
      </c>
      <c r="J26" s="65">
        <v>505</v>
      </c>
      <c r="K26" s="65">
        <v>159</v>
      </c>
      <c r="L26" s="65">
        <v>64</v>
      </c>
      <c r="M26" s="65">
        <v>244</v>
      </c>
      <c r="N26" s="65">
        <v>327</v>
      </c>
      <c r="O26" s="65">
        <v>1317</v>
      </c>
      <c r="P26" s="65">
        <v>517</v>
      </c>
      <c r="Q26" s="65">
        <v>3612</v>
      </c>
      <c r="R26" s="65">
        <v>747</v>
      </c>
      <c r="S26" s="65">
        <v>193</v>
      </c>
      <c r="T26" s="65">
        <v>567</v>
      </c>
      <c r="U26" s="65">
        <f t="shared" si="0"/>
        <v>18198</v>
      </c>
      <c r="V26" s="65">
        <v>206575</v>
      </c>
    </row>
    <row r="27" spans="1:22" s="16" customFormat="1" ht="12.75">
      <c r="A27" s="15"/>
      <c r="B27" s="63" t="s">
        <v>46</v>
      </c>
      <c r="C27" s="64" t="s">
        <v>132</v>
      </c>
      <c r="D27" s="65">
        <v>1944</v>
      </c>
      <c r="E27" s="65">
        <v>645</v>
      </c>
      <c r="F27" s="65">
        <v>647</v>
      </c>
      <c r="G27" s="65">
        <v>919</v>
      </c>
      <c r="H27" s="65">
        <v>2773</v>
      </c>
      <c r="I27" s="65">
        <v>218</v>
      </c>
      <c r="J27" s="65">
        <v>436</v>
      </c>
      <c r="K27" s="65">
        <v>161</v>
      </c>
      <c r="L27" s="65">
        <v>67</v>
      </c>
      <c r="M27" s="65">
        <v>183</v>
      </c>
      <c r="N27" s="65">
        <v>266</v>
      </c>
      <c r="O27" s="65">
        <v>842</v>
      </c>
      <c r="P27" s="65">
        <v>353</v>
      </c>
      <c r="Q27" s="65">
        <v>2997</v>
      </c>
      <c r="R27" s="65">
        <v>687</v>
      </c>
      <c r="S27" s="65">
        <v>84</v>
      </c>
      <c r="T27" s="65">
        <v>372</v>
      </c>
      <c r="U27" s="65">
        <f t="shared" si="0"/>
        <v>13594</v>
      </c>
      <c r="V27" s="65">
        <v>166164</v>
      </c>
    </row>
    <row r="28" spans="1:22" s="16" customFormat="1" ht="12.75">
      <c r="A28" s="15"/>
      <c r="B28" s="63" t="s">
        <v>47</v>
      </c>
      <c r="C28" s="64" t="s">
        <v>133</v>
      </c>
      <c r="D28" s="65">
        <v>12691</v>
      </c>
      <c r="E28" s="65">
        <v>3751</v>
      </c>
      <c r="F28" s="65">
        <v>3946</v>
      </c>
      <c r="G28" s="65">
        <v>6313</v>
      </c>
      <c r="H28" s="65">
        <v>14282</v>
      </c>
      <c r="I28" s="65">
        <v>1115</v>
      </c>
      <c r="J28" s="65">
        <v>2027</v>
      </c>
      <c r="K28" s="65">
        <v>734</v>
      </c>
      <c r="L28" s="65">
        <v>277</v>
      </c>
      <c r="M28" s="65">
        <v>1128</v>
      </c>
      <c r="N28" s="65">
        <v>1753</v>
      </c>
      <c r="O28" s="65">
        <v>5754</v>
      </c>
      <c r="P28" s="65">
        <v>2223</v>
      </c>
      <c r="Q28" s="65">
        <v>16856</v>
      </c>
      <c r="R28" s="65">
        <v>3471</v>
      </c>
      <c r="S28" s="65">
        <v>663</v>
      </c>
      <c r="T28" s="65">
        <v>2162</v>
      </c>
      <c r="U28" s="65">
        <f t="shared" si="0"/>
        <v>79146</v>
      </c>
      <c r="V28" s="65">
        <v>1254783</v>
      </c>
    </row>
    <row r="29" spans="1:22" s="16" customFormat="1" ht="12.75">
      <c r="A29" s="15"/>
      <c r="B29" s="63" t="s">
        <v>48</v>
      </c>
      <c r="C29" s="64" t="s">
        <v>49</v>
      </c>
      <c r="D29" s="65">
        <v>2532</v>
      </c>
      <c r="E29" s="65">
        <v>759</v>
      </c>
      <c r="F29" s="65">
        <v>739</v>
      </c>
      <c r="G29" s="65">
        <v>1593</v>
      </c>
      <c r="H29" s="65">
        <v>3220</v>
      </c>
      <c r="I29" s="65">
        <v>242</v>
      </c>
      <c r="J29" s="65">
        <v>491</v>
      </c>
      <c r="K29" s="65">
        <v>151</v>
      </c>
      <c r="L29" s="65">
        <v>51</v>
      </c>
      <c r="M29" s="65">
        <v>221</v>
      </c>
      <c r="N29" s="65">
        <v>352</v>
      </c>
      <c r="O29" s="65">
        <v>1490</v>
      </c>
      <c r="P29" s="65">
        <v>545</v>
      </c>
      <c r="Q29" s="65">
        <v>5150</v>
      </c>
      <c r="R29" s="65">
        <v>856</v>
      </c>
      <c r="S29" s="65">
        <v>142</v>
      </c>
      <c r="T29" s="65">
        <v>471</v>
      </c>
      <c r="U29" s="65">
        <f t="shared" si="0"/>
        <v>19005</v>
      </c>
      <c r="V29" s="65">
        <v>242459</v>
      </c>
    </row>
    <row r="30" spans="1:22" s="16" customFormat="1" ht="12.75">
      <c r="A30" s="15"/>
      <c r="B30" s="63" t="s">
        <v>50</v>
      </c>
      <c r="C30" s="64" t="s">
        <v>51</v>
      </c>
      <c r="D30" s="65">
        <v>1479</v>
      </c>
      <c r="E30" s="65">
        <v>404</v>
      </c>
      <c r="F30" s="65">
        <v>243</v>
      </c>
      <c r="G30" s="65">
        <v>665</v>
      </c>
      <c r="H30" s="65">
        <v>1974</v>
      </c>
      <c r="I30" s="65">
        <v>97</v>
      </c>
      <c r="J30" s="65">
        <v>221</v>
      </c>
      <c r="K30" s="65">
        <v>72</v>
      </c>
      <c r="L30" s="65">
        <v>10</v>
      </c>
      <c r="M30" s="65">
        <v>109</v>
      </c>
      <c r="N30" s="65">
        <v>76</v>
      </c>
      <c r="O30" s="65">
        <v>222</v>
      </c>
      <c r="P30" s="65">
        <v>65</v>
      </c>
      <c r="Q30" s="65">
        <v>2197</v>
      </c>
      <c r="R30" s="65">
        <v>286</v>
      </c>
      <c r="S30" s="65">
        <v>20</v>
      </c>
      <c r="T30" s="65">
        <v>155</v>
      </c>
      <c r="U30" s="65">
        <f t="shared" si="0"/>
        <v>8295</v>
      </c>
      <c r="V30" s="65">
        <v>255081</v>
      </c>
    </row>
    <row r="31" spans="1:22" s="16" customFormat="1" ht="12.75">
      <c r="A31" s="15"/>
      <c r="B31" s="63" t="s">
        <v>52</v>
      </c>
      <c r="C31" s="64" t="s">
        <v>53</v>
      </c>
      <c r="D31" s="65">
        <v>7836</v>
      </c>
      <c r="E31" s="65">
        <v>2348</v>
      </c>
      <c r="F31" s="65">
        <v>2651</v>
      </c>
      <c r="G31" s="65">
        <v>3764</v>
      </c>
      <c r="H31" s="65">
        <v>8323</v>
      </c>
      <c r="I31" s="65">
        <v>656</v>
      </c>
      <c r="J31" s="65">
        <v>1170</v>
      </c>
      <c r="K31" s="65">
        <v>462</v>
      </c>
      <c r="L31" s="65">
        <v>184</v>
      </c>
      <c r="M31" s="65">
        <v>716</v>
      </c>
      <c r="N31" s="65">
        <v>1247</v>
      </c>
      <c r="O31" s="65">
        <v>3689</v>
      </c>
      <c r="P31" s="65">
        <v>1499</v>
      </c>
      <c r="Q31" s="65">
        <v>8758</v>
      </c>
      <c r="R31" s="65">
        <v>2189</v>
      </c>
      <c r="S31" s="65">
        <v>461</v>
      </c>
      <c r="T31" s="65">
        <v>1347</v>
      </c>
      <c r="U31" s="65">
        <f t="shared" si="0"/>
        <v>47300</v>
      </c>
      <c r="V31" s="65">
        <v>647999</v>
      </c>
    </row>
    <row r="32" spans="1:22" s="16" customFormat="1" ht="12.75">
      <c r="A32" s="15"/>
      <c r="B32" s="63" t="s">
        <v>54</v>
      </c>
      <c r="C32" s="64" t="s">
        <v>55</v>
      </c>
      <c r="D32" s="65">
        <v>608</v>
      </c>
      <c r="E32" s="65">
        <v>145</v>
      </c>
      <c r="F32" s="65">
        <v>202</v>
      </c>
      <c r="G32" s="65">
        <v>286</v>
      </c>
      <c r="H32" s="65">
        <v>628</v>
      </c>
      <c r="I32" s="65">
        <v>66</v>
      </c>
      <c r="J32" s="65">
        <v>93</v>
      </c>
      <c r="K32" s="65">
        <v>47</v>
      </c>
      <c r="L32" s="65">
        <v>21</v>
      </c>
      <c r="M32" s="65">
        <v>66</v>
      </c>
      <c r="N32" s="65">
        <v>70</v>
      </c>
      <c r="O32" s="65">
        <v>307</v>
      </c>
      <c r="P32" s="65">
        <v>103</v>
      </c>
      <c r="Q32" s="65">
        <v>639</v>
      </c>
      <c r="R32" s="65">
        <v>132</v>
      </c>
      <c r="S32" s="65">
        <v>36</v>
      </c>
      <c r="T32" s="65">
        <v>98</v>
      </c>
      <c r="U32" s="65">
        <f t="shared" si="0"/>
        <v>3547</v>
      </c>
      <c r="V32" s="65">
        <v>97322</v>
      </c>
    </row>
    <row r="33" spans="1:22" s="16" customFormat="1" ht="12.75">
      <c r="A33" s="15"/>
      <c r="B33" s="63" t="s">
        <v>56</v>
      </c>
      <c r="C33" s="64" t="s">
        <v>57</v>
      </c>
      <c r="D33" s="65">
        <v>236</v>
      </c>
      <c r="E33" s="65">
        <v>95</v>
      </c>
      <c r="F33" s="65">
        <v>111</v>
      </c>
      <c r="G33" s="65">
        <v>5</v>
      </c>
      <c r="H33" s="65">
        <v>137</v>
      </c>
      <c r="I33" s="65">
        <v>54</v>
      </c>
      <c r="J33" s="65">
        <v>52</v>
      </c>
      <c r="K33" s="65">
        <v>2</v>
      </c>
      <c r="L33" s="65">
        <v>11</v>
      </c>
      <c r="M33" s="65">
        <v>16</v>
      </c>
      <c r="N33" s="65">
        <v>8</v>
      </c>
      <c r="O33" s="65">
        <v>46</v>
      </c>
      <c r="P33" s="65">
        <v>11</v>
      </c>
      <c r="Q33" s="65">
        <v>112</v>
      </c>
      <c r="R33" s="65">
        <v>8</v>
      </c>
      <c r="S33" s="65">
        <v>4</v>
      </c>
      <c r="T33" s="65">
        <v>91</v>
      </c>
      <c r="U33" s="65">
        <f t="shared" si="0"/>
        <v>999</v>
      </c>
      <c r="V33" s="65">
        <v>11922</v>
      </c>
    </row>
    <row r="34" spans="1:22" s="16" customFormat="1" ht="12.75">
      <c r="A34" s="15"/>
      <c r="B34" s="66"/>
      <c r="C34" s="67"/>
      <c r="D34" s="68"/>
      <c r="E34" s="68"/>
      <c r="F34" s="68"/>
      <c r="G34" s="68"/>
      <c r="H34" s="68"/>
      <c r="I34" s="68"/>
      <c r="J34" s="68"/>
      <c r="K34" s="69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70"/>
    </row>
    <row r="35" spans="1:22" s="16" customFormat="1" ht="12.75">
      <c r="A35" s="15"/>
      <c r="B35" s="60" t="s">
        <v>58</v>
      </c>
      <c r="C35" s="61"/>
      <c r="D35" s="70"/>
      <c r="E35" s="70"/>
      <c r="F35" s="70"/>
      <c r="G35" s="70"/>
      <c r="H35" s="70"/>
      <c r="I35" s="70"/>
      <c r="J35" s="70"/>
      <c r="K35" s="71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2" s="16" customFormat="1" ht="12.75">
      <c r="A36" s="15"/>
      <c r="B36" s="63" t="s">
        <v>59</v>
      </c>
      <c r="C36" s="64" t="s">
        <v>130</v>
      </c>
      <c r="D36" s="65">
        <v>868</v>
      </c>
      <c r="E36" s="65">
        <v>37</v>
      </c>
      <c r="F36" s="65">
        <v>19</v>
      </c>
      <c r="G36" s="65">
        <v>37</v>
      </c>
      <c r="H36" s="65">
        <v>113</v>
      </c>
      <c r="I36" s="65">
        <v>63</v>
      </c>
      <c r="J36" s="65">
        <v>60</v>
      </c>
      <c r="K36" s="65">
        <v>34</v>
      </c>
      <c r="L36" s="65">
        <v>7</v>
      </c>
      <c r="M36" s="65">
        <v>23</v>
      </c>
      <c r="N36" s="65">
        <v>28</v>
      </c>
      <c r="O36" s="65">
        <v>37</v>
      </c>
      <c r="P36" s="65">
        <v>121</v>
      </c>
      <c r="Q36" s="65">
        <v>202</v>
      </c>
      <c r="R36" s="65">
        <v>88</v>
      </c>
      <c r="S36" s="65">
        <v>24</v>
      </c>
      <c r="T36" s="65">
        <v>35</v>
      </c>
      <c r="U36" s="65">
        <f>SUM(D36:T36)</f>
        <v>1796</v>
      </c>
      <c r="V36" s="65">
        <v>110861</v>
      </c>
    </row>
    <row r="37" spans="1:22" s="16" customFormat="1" ht="12.75">
      <c r="A37" s="15"/>
      <c r="B37" s="63" t="s">
        <v>60</v>
      </c>
      <c r="C37" s="64" t="s">
        <v>61</v>
      </c>
      <c r="D37" s="65">
        <v>2704</v>
      </c>
      <c r="E37" s="65">
        <v>244</v>
      </c>
      <c r="F37" s="65">
        <v>125</v>
      </c>
      <c r="G37" s="65">
        <v>181</v>
      </c>
      <c r="H37" s="65">
        <v>3392</v>
      </c>
      <c r="I37" s="65">
        <v>159</v>
      </c>
      <c r="J37" s="65">
        <v>329</v>
      </c>
      <c r="K37" s="65">
        <v>71</v>
      </c>
      <c r="L37" s="65">
        <v>34</v>
      </c>
      <c r="M37" s="65">
        <v>67</v>
      </c>
      <c r="N37" s="65">
        <v>163</v>
      </c>
      <c r="O37" s="65">
        <v>735</v>
      </c>
      <c r="P37" s="65">
        <v>321</v>
      </c>
      <c r="Q37" s="65">
        <v>763</v>
      </c>
      <c r="R37" s="65">
        <v>404</v>
      </c>
      <c r="S37" s="65">
        <v>60</v>
      </c>
      <c r="T37" s="65">
        <v>146</v>
      </c>
      <c r="U37" s="65">
        <f>SUM(D37:T37)</f>
        <v>9898</v>
      </c>
      <c r="V37" s="65">
        <v>419170</v>
      </c>
    </row>
    <row r="38" spans="1:22" s="18" customFormat="1" ht="12.75">
      <c r="A38" s="17"/>
      <c r="B38" s="63" t="s">
        <v>39</v>
      </c>
      <c r="C38" s="64" t="s">
        <v>62</v>
      </c>
      <c r="D38" s="65">
        <v>1603</v>
      </c>
      <c r="E38" s="65">
        <v>149</v>
      </c>
      <c r="F38" s="65">
        <v>67</v>
      </c>
      <c r="G38" s="65">
        <v>97</v>
      </c>
      <c r="H38" s="65">
        <v>1983</v>
      </c>
      <c r="I38" s="65">
        <v>77</v>
      </c>
      <c r="J38" s="65">
        <v>195</v>
      </c>
      <c r="K38" s="65">
        <v>41</v>
      </c>
      <c r="L38" s="65">
        <v>20</v>
      </c>
      <c r="M38" s="65">
        <v>40</v>
      </c>
      <c r="N38" s="65">
        <v>112</v>
      </c>
      <c r="O38" s="65">
        <v>452</v>
      </c>
      <c r="P38" s="65">
        <v>201</v>
      </c>
      <c r="Q38" s="65">
        <v>434</v>
      </c>
      <c r="R38" s="65">
        <v>224</v>
      </c>
      <c r="S38" s="65">
        <v>29</v>
      </c>
      <c r="T38" s="65">
        <v>86</v>
      </c>
      <c r="U38" s="65">
        <f>SUM(D38:T38)</f>
        <v>5810</v>
      </c>
      <c r="V38" s="65">
        <v>249691</v>
      </c>
    </row>
    <row r="39" spans="1:22" s="20" customFormat="1" ht="12.75">
      <c r="A39" s="19"/>
      <c r="B39" s="63" t="s">
        <v>41</v>
      </c>
      <c r="C39" s="64" t="s">
        <v>63</v>
      </c>
      <c r="D39" s="65">
        <v>1101</v>
      </c>
      <c r="E39" s="65">
        <v>95</v>
      </c>
      <c r="F39" s="65">
        <v>58</v>
      </c>
      <c r="G39" s="65">
        <v>84</v>
      </c>
      <c r="H39" s="65">
        <v>1409</v>
      </c>
      <c r="I39" s="65">
        <v>82</v>
      </c>
      <c r="J39" s="65">
        <v>134</v>
      </c>
      <c r="K39" s="65">
        <v>30</v>
      </c>
      <c r="L39" s="65">
        <v>14</v>
      </c>
      <c r="M39" s="65">
        <v>27</v>
      </c>
      <c r="N39" s="65">
        <v>51</v>
      </c>
      <c r="O39" s="65">
        <v>283</v>
      </c>
      <c r="P39" s="65">
        <v>120</v>
      </c>
      <c r="Q39" s="65">
        <v>329</v>
      </c>
      <c r="R39" s="65">
        <v>180</v>
      </c>
      <c r="S39" s="65">
        <v>31</v>
      </c>
      <c r="T39" s="65">
        <v>60</v>
      </c>
      <c r="U39" s="65">
        <f>SUM(D39:T39)</f>
        <v>4088</v>
      </c>
      <c r="V39" s="65">
        <v>169479</v>
      </c>
    </row>
    <row r="40" spans="1:22" ht="12.75">
      <c r="A40" s="14"/>
      <c r="B40" s="66"/>
      <c r="C40" s="72"/>
      <c r="D40" s="68"/>
      <c r="E40" s="68"/>
      <c r="F40" s="68"/>
      <c r="G40" s="68"/>
      <c r="H40" s="68"/>
      <c r="I40" s="68"/>
      <c r="J40" s="68"/>
      <c r="K40" s="69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70"/>
    </row>
    <row r="41" spans="1:22" ht="12.75">
      <c r="A41" s="14"/>
      <c r="B41" s="60" t="s">
        <v>64</v>
      </c>
      <c r="C41" s="61"/>
      <c r="D41" s="70"/>
      <c r="E41" s="70"/>
      <c r="F41" s="70"/>
      <c r="G41" s="70"/>
      <c r="H41" s="70"/>
      <c r="I41" s="70"/>
      <c r="J41" s="70"/>
      <c r="K41" s="71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</row>
    <row r="42" spans="1:22" ht="12.75">
      <c r="A42" s="14"/>
      <c r="B42" s="63" t="s">
        <v>65</v>
      </c>
      <c r="C42" s="64" t="s">
        <v>13</v>
      </c>
      <c r="D42" s="65">
        <v>91</v>
      </c>
      <c r="E42" s="65">
        <v>18</v>
      </c>
      <c r="F42" s="65">
        <v>12</v>
      </c>
      <c r="G42" s="65">
        <v>8</v>
      </c>
      <c r="H42" s="65">
        <v>12</v>
      </c>
      <c r="I42" s="65">
        <v>17</v>
      </c>
      <c r="J42" s="65">
        <v>21</v>
      </c>
      <c r="K42" s="65">
        <v>10</v>
      </c>
      <c r="L42" s="65">
        <v>4</v>
      </c>
      <c r="M42" s="65">
        <v>5</v>
      </c>
      <c r="N42" s="65">
        <v>5</v>
      </c>
      <c r="O42" s="65">
        <v>12</v>
      </c>
      <c r="P42" s="65">
        <v>11</v>
      </c>
      <c r="Q42" s="65">
        <v>15</v>
      </c>
      <c r="R42" s="65">
        <v>2</v>
      </c>
      <c r="S42" s="65">
        <v>13</v>
      </c>
      <c r="T42" s="65">
        <v>6</v>
      </c>
      <c r="U42" s="65">
        <f>SUM(D42:T42)</f>
        <v>262</v>
      </c>
      <c r="V42" s="65">
        <v>9673</v>
      </c>
    </row>
    <row r="43" spans="1:22" ht="12.75">
      <c r="A43" s="14"/>
      <c r="B43" s="63" t="s">
        <v>66</v>
      </c>
      <c r="C43" s="64" t="s">
        <v>67</v>
      </c>
      <c r="D43" s="65">
        <v>264</v>
      </c>
      <c r="E43" s="65">
        <v>85</v>
      </c>
      <c r="F43" s="65">
        <v>27</v>
      </c>
      <c r="G43" s="65">
        <v>17</v>
      </c>
      <c r="H43" s="65">
        <v>40</v>
      </c>
      <c r="I43" s="65">
        <v>45</v>
      </c>
      <c r="J43" s="65">
        <v>144</v>
      </c>
      <c r="K43" s="65">
        <v>15</v>
      </c>
      <c r="L43" s="65">
        <v>9</v>
      </c>
      <c r="M43" s="65">
        <v>6</v>
      </c>
      <c r="N43" s="65">
        <v>20</v>
      </c>
      <c r="O43" s="65">
        <v>45</v>
      </c>
      <c r="P43" s="65">
        <v>23</v>
      </c>
      <c r="Q43" s="65">
        <v>60</v>
      </c>
      <c r="R43" s="65">
        <v>11</v>
      </c>
      <c r="S43" s="65">
        <v>23</v>
      </c>
      <c r="T43" s="65">
        <v>43</v>
      </c>
      <c r="U43" s="65">
        <f>SUM(D43:T43)</f>
        <v>877</v>
      </c>
      <c r="V43" s="65">
        <v>50152</v>
      </c>
    </row>
    <row r="44" spans="1:22" ht="12.75">
      <c r="A44" s="14"/>
      <c r="B44" s="63" t="s">
        <v>39</v>
      </c>
      <c r="C44" s="64" t="s">
        <v>68</v>
      </c>
      <c r="D44" s="65">
        <v>192</v>
      </c>
      <c r="E44" s="65">
        <v>65</v>
      </c>
      <c r="F44" s="65">
        <v>23</v>
      </c>
      <c r="G44" s="65">
        <v>10</v>
      </c>
      <c r="H44" s="65">
        <v>29</v>
      </c>
      <c r="I44" s="65">
        <v>40</v>
      </c>
      <c r="J44" s="65">
        <v>130</v>
      </c>
      <c r="K44" s="65">
        <v>10</v>
      </c>
      <c r="L44" s="65">
        <v>9</v>
      </c>
      <c r="M44" s="65">
        <v>5</v>
      </c>
      <c r="N44" s="65">
        <v>15</v>
      </c>
      <c r="O44" s="65">
        <v>31</v>
      </c>
      <c r="P44" s="65">
        <v>18</v>
      </c>
      <c r="Q44" s="65">
        <v>35</v>
      </c>
      <c r="R44" s="65">
        <v>8</v>
      </c>
      <c r="S44" s="65">
        <v>17</v>
      </c>
      <c r="T44" s="65">
        <v>27</v>
      </c>
      <c r="U44" s="65">
        <f>SUM(D44:T44)</f>
        <v>664</v>
      </c>
      <c r="V44" s="65">
        <v>35119</v>
      </c>
    </row>
    <row r="45" spans="1:22" ht="12.75">
      <c r="A45" s="14"/>
      <c r="B45" s="63" t="s">
        <v>41</v>
      </c>
      <c r="C45" s="64" t="s">
        <v>69</v>
      </c>
      <c r="D45" s="65">
        <v>72</v>
      </c>
      <c r="E45" s="65">
        <v>20</v>
      </c>
      <c r="F45" s="65">
        <v>4</v>
      </c>
      <c r="G45" s="65">
        <v>7</v>
      </c>
      <c r="H45" s="65">
        <v>11</v>
      </c>
      <c r="I45" s="65">
        <v>5</v>
      </c>
      <c r="J45" s="65">
        <v>14</v>
      </c>
      <c r="K45" s="65">
        <v>5</v>
      </c>
      <c r="L45" s="65">
        <v>0</v>
      </c>
      <c r="M45" s="65">
        <v>1</v>
      </c>
      <c r="N45" s="65">
        <v>5</v>
      </c>
      <c r="O45" s="65">
        <v>14</v>
      </c>
      <c r="P45" s="65">
        <v>5</v>
      </c>
      <c r="Q45" s="65">
        <v>25</v>
      </c>
      <c r="R45" s="65">
        <v>3</v>
      </c>
      <c r="S45" s="65">
        <v>6</v>
      </c>
      <c r="T45" s="65">
        <v>16</v>
      </c>
      <c r="U45" s="65">
        <f>SUM(D45:T45)</f>
        <v>213</v>
      </c>
      <c r="V45" s="65">
        <v>15033</v>
      </c>
    </row>
    <row r="46" spans="1:22" ht="12.75">
      <c r="A46" s="14"/>
      <c r="B46" s="66"/>
      <c r="C46" s="72"/>
      <c r="D46" s="68"/>
      <c r="E46" s="68"/>
      <c r="F46" s="68"/>
      <c r="G46" s="68"/>
      <c r="H46" s="68"/>
      <c r="I46" s="68"/>
      <c r="J46" s="68"/>
      <c r="K46" s="69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70"/>
    </row>
    <row r="47" spans="1:22" ht="12.75">
      <c r="A47" s="14"/>
      <c r="B47" s="60" t="s">
        <v>70</v>
      </c>
      <c r="C47" s="61"/>
      <c r="D47" s="70"/>
      <c r="E47" s="70"/>
      <c r="F47" s="70"/>
      <c r="G47" s="70"/>
      <c r="H47" s="70"/>
      <c r="I47" s="70"/>
      <c r="J47" s="70"/>
      <c r="K47" s="71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</row>
    <row r="48" spans="1:22" ht="12.75">
      <c r="A48" s="14"/>
      <c r="B48" s="63" t="s">
        <v>71</v>
      </c>
      <c r="C48" s="64" t="s">
        <v>72</v>
      </c>
      <c r="D48" s="65">
        <f>D50+D54</f>
        <v>24</v>
      </c>
      <c r="E48" s="65">
        <f>E50+E54</f>
        <v>12</v>
      </c>
      <c r="F48" s="65">
        <f aca="true" t="shared" si="1" ref="F48:V48">F50+F54</f>
        <v>4</v>
      </c>
      <c r="G48" s="65">
        <f t="shared" si="1"/>
        <v>4</v>
      </c>
      <c r="H48" s="65">
        <f t="shared" si="1"/>
        <v>10</v>
      </c>
      <c r="I48" s="65">
        <f t="shared" si="1"/>
        <v>0</v>
      </c>
      <c r="J48" s="65">
        <f t="shared" si="1"/>
        <v>11</v>
      </c>
      <c r="K48" s="65">
        <f t="shared" si="1"/>
        <v>3</v>
      </c>
      <c r="L48" s="65">
        <f t="shared" si="1"/>
        <v>4</v>
      </c>
      <c r="M48" s="65">
        <f t="shared" si="1"/>
        <v>0</v>
      </c>
      <c r="N48" s="65">
        <f t="shared" si="1"/>
        <v>2</v>
      </c>
      <c r="O48" s="65">
        <f t="shared" si="1"/>
        <v>11</v>
      </c>
      <c r="P48" s="65">
        <f t="shared" si="1"/>
        <v>3</v>
      </c>
      <c r="Q48" s="65">
        <f t="shared" si="1"/>
        <v>14</v>
      </c>
      <c r="R48" s="65">
        <f t="shared" si="1"/>
        <v>3</v>
      </c>
      <c r="S48" s="65">
        <f t="shared" si="1"/>
        <v>0</v>
      </c>
      <c r="T48" s="65">
        <f t="shared" si="1"/>
        <v>4</v>
      </c>
      <c r="U48" s="65">
        <f t="shared" si="1"/>
        <v>109</v>
      </c>
      <c r="V48" s="65">
        <f t="shared" si="1"/>
        <v>42313</v>
      </c>
    </row>
    <row r="49" spans="1:22" s="16" customFormat="1" ht="12.75">
      <c r="A49" s="15"/>
      <c r="B49" s="63" t="s">
        <v>74</v>
      </c>
      <c r="C49" s="64" t="s">
        <v>75</v>
      </c>
      <c r="D49" s="65">
        <f>D51+D55</f>
        <v>125</v>
      </c>
      <c r="E49" s="65">
        <f aca="true" t="shared" si="2" ref="E49:V49">E51+E55</f>
        <v>28</v>
      </c>
      <c r="F49" s="65">
        <f t="shared" si="2"/>
        <v>51</v>
      </c>
      <c r="G49" s="65">
        <f t="shared" si="2"/>
        <v>34</v>
      </c>
      <c r="H49" s="65">
        <f t="shared" si="2"/>
        <v>89</v>
      </c>
      <c r="I49" s="65">
        <f t="shared" si="2"/>
        <v>0</v>
      </c>
      <c r="J49" s="65">
        <f t="shared" si="2"/>
        <v>33</v>
      </c>
      <c r="K49" s="65">
        <f t="shared" si="2"/>
        <v>9</v>
      </c>
      <c r="L49" s="65">
        <f t="shared" si="2"/>
        <v>17</v>
      </c>
      <c r="M49" s="65">
        <f t="shared" si="2"/>
        <v>0</v>
      </c>
      <c r="N49" s="65">
        <f t="shared" si="2"/>
        <v>13</v>
      </c>
      <c r="O49" s="65">
        <f t="shared" si="2"/>
        <v>155</v>
      </c>
      <c r="P49" s="65">
        <f t="shared" si="2"/>
        <v>22</v>
      </c>
      <c r="Q49" s="65">
        <f t="shared" si="2"/>
        <v>171</v>
      </c>
      <c r="R49" s="65">
        <f t="shared" si="2"/>
        <v>207</v>
      </c>
      <c r="S49" s="65">
        <f t="shared" si="2"/>
        <v>0</v>
      </c>
      <c r="T49" s="65">
        <f t="shared" si="2"/>
        <v>60</v>
      </c>
      <c r="U49" s="65">
        <f t="shared" si="2"/>
        <v>1014</v>
      </c>
      <c r="V49" s="65">
        <f t="shared" si="2"/>
        <v>340682</v>
      </c>
    </row>
    <row r="50" spans="1:22" ht="12.75" customHeight="1">
      <c r="A50" s="14"/>
      <c r="B50" s="63" t="s">
        <v>76</v>
      </c>
      <c r="C50" s="64" t="s">
        <v>77</v>
      </c>
      <c r="D50" s="65">
        <v>11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8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f aca="true" t="shared" si="3" ref="U50:U57">SUM(D50:T50)</f>
        <v>19</v>
      </c>
      <c r="V50" s="65">
        <v>39080</v>
      </c>
    </row>
    <row r="51" spans="1:22" ht="12.75" customHeight="1">
      <c r="A51" s="14"/>
      <c r="B51" s="63" t="s">
        <v>78</v>
      </c>
      <c r="C51" s="64" t="s">
        <v>79</v>
      </c>
      <c r="D51" s="65">
        <v>29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20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f t="shared" si="3"/>
        <v>49</v>
      </c>
      <c r="V51" s="65">
        <v>313504</v>
      </c>
    </row>
    <row r="52" spans="1:22" ht="12.75" customHeight="1">
      <c r="A52" s="14"/>
      <c r="B52" s="63" t="s">
        <v>80</v>
      </c>
      <c r="C52" s="64" t="s">
        <v>81</v>
      </c>
      <c r="D52" s="65">
        <v>26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12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f t="shared" si="3"/>
        <v>38</v>
      </c>
      <c r="V52" s="65">
        <v>224887</v>
      </c>
    </row>
    <row r="53" spans="1:22" ht="12.75" customHeight="1">
      <c r="A53" s="14"/>
      <c r="B53" s="63" t="s">
        <v>82</v>
      </c>
      <c r="C53" s="64" t="s">
        <v>83</v>
      </c>
      <c r="D53" s="65">
        <v>3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8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f t="shared" si="3"/>
        <v>11</v>
      </c>
      <c r="V53" s="65">
        <v>88617</v>
      </c>
    </row>
    <row r="54" spans="1:22" ht="12.75">
      <c r="A54" s="14"/>
      <c r="B54" s="63" t="s">
        <v>84</v>
      </c>
      <c r="C54" s="64" t="s">
        <v>85</v>
      </c>
      <c r="D54" s="65">
        <v>13</v>
      </c>
      <c r="E54" s="65">
        <v>12</v>
      </c>
      <c r="F54" s="65">
        <v>4</v>
      </c>
      <c r="G54" s="65">
        <v>4</v>
      </c>
      <c r="H54" s="65">
        <v>10</v>
      </c>
      <c r="I54" s="65">
        <v>0</v>
      </c>
      <c r="J54" s="65">
        <v>3</v>
      </c>
      <c r="K54" s="65">
        <v>3</v>
      </c>
      <c r="L54" s="65">
        <v>4</v>
      </c>
      <c r="M54" s="65">
        <v>0</v>
      </c>
      <c r="N54" s="65">
        <v>2</v>
      </c>
      <c r="O54" s="65">
        <v>11</v>
      </c>
      <c r="P54" s="65">
        <v>3</v>
      </c>
      <c r="Q54" s="65">
        <v>14</v>
      </c>
      <c r="R54" s="65">
        <v>3</v>
      </c>
      <c r="S54" s="65">
        <v>0</v>
      </c>
      <c r="T54" s="65">
        <v>4</v>
      </c>
      <c r="U54" s="65">
        <f t="shared" si="3"/>
        <v>90</v>
      </c>
      <c r="V54" s="65">
        <v>3233</v>
      </c>
    </row>
    <row r="55" spans="1:22" ht="12.75">
      <c r="A55" s="14"/>
      <c r="B55" s="63" t="s">
        <v>86</v>
      </c>
      <c r="C55" s="64" t="s">
        <v>87</v>
      </c>
      <c r="D55" s="65">
        <v>96</v>
      </c>
      <c r="E55" s="65">
        <v>28</v>
      </c>
      <c r="F55" s="65">
        <v>51</v>
      </c>
      <c r="G55" s="65">
        <v>34</v>
      </c>
      <c r="H55" s="65">
        <v>89</v>
      </c>
      <c r="I55" s="65">
        <v>0</v>
      </c>
      <c r="J55" s="65">
        <v>13</v>
      </c>
      <c r="K55" s="65">
        <v>9</v>
      </c>
      <c r="L55" s="65">
        <v>17</v>
      </c>
      <c r="M55" s="65">
        <v>0</v>
      </c>
      <c r="N55" s="65">
        <v>13</v>
      </c>
      <c r="O55" s="65">
        <v>155</v>
      </c>
      <c r="P55" s="65">
        <v>22</v>
      </c>
      <c r="Q55" s="65">
        <v>171</v>
      </c>
      <c r="R55" s="65">
        <v>207</v>
      </c>
      <c r="S55" s="65">
        <v>0</v>
      </c>
      <c r="T55" s="65">
        <v>60</v>
      </c>
      <c r="U55" s="65">
        <f t="shared" si="3"/>
        <v>965</v>
      </c>
      <c r="V55" s="65">
        <v>27178</v>
      </c>
    </row>
    <row r="56" spans="1:22" ht="12.75">
      <c r="A56" s="14"/>
      <c r="B56" s="63" t="s">
        <v>88</v>
      </c>
      <c r="C56" s="64" t="s">
        <v>89</v>
      </c>
      <c r="D56" s="65">
        <v>61</v>
      </c>
      <c r="E56" s="65">
        <v>14</v>
      </c>
      <c r="F56" s="65">
        <v>40</v>
      </c>
      <c r="G56" s="65">
        <v>28</v>
      </c>
      <c r="H56" s="65">
        <v>56</v>
      </c>
      <c r="I56" s="65">
        <v>0</v>
      </c>
      <c r="J56" s="65">
        <v>10</v>
      </c>
      <c r="K56" s="65">
        <v>6</v>
      </c>
      <c r="L56" s="65">
        <v>10</v>
      </c>
      <c r="M56" s="65">
        <v>0</v>
      </c>
      <c r="N56" s="65">
        <v>10</v>
      </c>
      <c r="O56" s="65">
        <v>94</v>
      </c>
      <c r="P56" s="65">
        <v>15</v>
      </c>
      <c r="Q56" s="65">
        <v>101</v>
      </c>
      <c r="R56" s="65">
        <v>154</v>
      </c>
      <c r="S56" s="65">
        <v>0</v>
      </c>
      <c r="T56" s="65">
        <v>32</v>
      </c>
      <c r="U56" s="65">
        <f t="shared" si="3"/>
        <v>631</v>
      </c>
      <c r="V56" s="65">
        <v>17609</v>
      </c>
    </row>
    <row r="57" spans="1:22" ht="12.75">
      <c r="A57" s="14"/>
      <c r="B57" s="63" t="s">
        <v>90</v>
      </c>
      <c r="C57" s="64" t="s">
        <v>91</v>
      </c>
      <c r="D57" s="65">
        <v>35</v>
      </c>
      <c r="E57" s="65">
        <v>14</v>
      </c>
      <c r="F57" s="65">
        <v>11</v>
      </c>
      <c r="G57" s="65">
        <v>6</v>
      </c>
      <c r="H57" s="65">
        <v>33</v>
      </c>
      <c r="I57" s="65">
        <v>0</v>
      </c>
      <c r="J57" s="65">
        <v>3</v>
      </c>
      <c r="K57" s="65">
        <v>3</v>
      </c>
      <c r="L57" s="65">
        <v>7</v>
      </c>
      <c r="M57" s="65">
        <v>0</v>
      </c>
      <c r="N57" s="65">
        <v>3</v>
      </c>
      <c r="O57" s="65">
        <v>61</v>
      </c>
      <c r="P57" s="65">
        <v>7</v>
      </c>
      <c r="Q57" s="65">
        <v>70</v>
      </c>
      <c r="R57" s="65">
        <v>53</v>
      </c>
      <c r="S57" s="65">
        <v>0</v>
      </c>
      <c r="T57" s="65">
        <v>28</v>
      </c>
      <c r="U57" s="65">
        <f t="shared" si="3"/>
        <v>334</v>
      </c>
      <c r="V57" s="65">
        <v>9569</v>
      </c>
    </row>
    <row r="58" spans="1:22" ht="12.75">
      <c r="A58" s="14"/>
      <c r="B58" s="66"/>
      <c r="C58" s="72"/>
      <c r="D58" s="68"/>
      <c r="E58" s="68"/>
      <c r="F58" s="68"/>
      <c r="G58" s="68"/>
      <c r="H58" s="68"/>
      <c r="I58" s="68"/>
      <c r="J58" s="68"/>
      <c r="K58" s="69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70"/>
    </row>
    <row r="59" spans="1:22" ht="12.75">
      <c r="A59" s="14"/>
      <c r="B59" s="60" t="s">
        <v>92</v>
      </c>
      <c r="C59" s="61"/>
      <c r="D59" s="70"/>
      <c r="E59" s="70"/>
      <c r="F59" s="70"/>
      <c r="G59" s="70"/>
      <c r="H59" s="70"/>
      <c r="I59" s="70"/>
      <c r="J59" s="70"/>
      <c r="K59" s="71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2.75">
      <c r="A60" s="14"/>
      <c r="B60" s="63" t="s">
        <v>93</v>
      </c>
      <c r="C60" s="64" t="s">
        <v>14</v>
      </c>
      <c r="D60" s="65">
        <f>D62+D67+D69+D71</f>
        <v>1452</v>
      </c>
      <c r="E60" s="65">
        <f aca="true" t="shared" si="4" ref="E60:V60">E62+E67+E69+E71</f>
        <v>135</v>
      </c>
      <c r="F60" s="65">
        <f t="shared" si="4"/>
        <v>103</v>
      </c>
      <c r="G60" s="65">
        <f t="shared" si="4"/>
        <v>136</v>
      </c>
      <c r="H60" s="65">
        <f t="shared" si="4"/>
        <v>401</v>
      </c>
      <c r="I60" s="65">
        <f t="shared" si="4"/>
        <v>39</v>
      </c>
      <c r="J60" s="65">
        <f t="shared" si="4"/>
        <v>105</v>
      </c>
      <c r="K60" s="65">
        <f t="shared" si="4"/>
        <v>66</v>
      </c>
      <c r="L60" s="65">
        <f t="shared" si="4"/>
        <v>6</v>
      </c>
      <c r="M60" s="65">
        <f t="shared" si="4"/>
        <v>9</v>
      </c>
      <c r="N60" s="65">
        <f t="shared" si="4"/>
        <v>23</v>
      </c>
      <c r="O60" s="65">
        <f t="shared" si="4"/>
        <v>82</v>
      </c>
      <c r="P60" s="65">
        <f t="shared" si="4"/>
        <v>756</v>
      </c>
      <c r="Q60" s="65">
        <f t="shared" si="4"/>
        <v>764</v>
      </c>
      <c r="R60" s="65">
        <f t="shared" si="4"/>
        <v>305</v>
      </c>
      <c r="S60" s="65">
        <f t="shared" si="4"/>
        <v>15</v>
      </c>
      <c r="T60" s="65">
        <f t="shared" si="4"/>
        <v>21</v>
      </c>
      <c r="U60" s="65">
        <f t="shared" si="4"/>
        <v>4418</v>
      </c>
      <c r="V60" s="65">
        <f t="shared" si="4"/>
        <v>368582</v>
      </c>
    </row>
    <row r="61" spans="1:22" ht="12.75">
      <c r="A61" s="14"/>
      <c r="B61" s="63" t="s">
        <v>94</v>
      </c>
      <c r="C61" s="64" t="s">
        <v>15</v>
      </c>
      <c r="D61" s="65">
        <f>D63+D68+D70+D72</f>
        <v>45161</v>
      </c>
      <c r="E61" s="65">
        <f aca="true" t="shared" si="5" ref="E61:V61">E63+E68+E70+E72</f>
        <v>2868</v>
      </c>
      <c r="F61" s="65">
        <f t="shared" si="5"/>
        <v>2706</v>
      </c>
      <c r="G61" s="65">
        <f t="shared" si="5"/>
        <v>2453</v>
      </c>
      <c r="H61" s="65">
        <f t="shared" si="5"/>
        <v>31296</v>
      </c>
      <c r="I61" s="65">
        <f t="shared" si="5"/>
        <v>2013</v>
      </c>
      <c r="J61" s="65">
        <f t="shared" si="5"/>
        <v>4478</v>
      </c>
      <c r="K61" s="65">
        <f t="shared" si="5"/>
        <v>11098</v>
      </c>
      <c r="L61" s="65">
        <f t="shared" si="5"/>
        <v>38</v>
      </c>
      <c r="M61" s="65">
        <f t="shared" si="5"/>
        <v>948</v>
      </c>
      <c r="N61" s="65">
        <f t="shared" si="5"/>
        <v>3316</v>
      </c>
      <c r="O61" s="65">
        <f t="shared" si="5"/>
        <v>6352</v>
      </c>
      <c r="P61" s="65">
        <f t="shared" si="5"/>
        <v>10460</v>
      </c>
      <c r="Q61" s="65">
        <f t="shared" si="5"/>
        <v>16991</v>
      </c>
      <c r="R61" s="65">
        <f t="shared" si="5"/>
        <v>7518</v>
      </c>
      <c r="S61" s="65">
        <f t="shared" si="5"/>
        <v>151</v>
      </c>
      <c r="T61" s="65">
        <f t="shared" si="5"/>
        <v>1373</v>
      </c>
      <c r="U61" s="65">
        <f t="shared" si="5"/>
        <v>149220</v>
      </c>
      <c r="V61" s="65">
        <f t="shared" si="5"/>
        <v>22244804</v>
      </c>
    </row>
    <row r="62" spans="1:22" ht="12.75">
      <c r="A62" s="14"/>
      <c r="B62" s="63" t="s">
        <v>95</v>
      </c>
      <c r="C62" s="64" t="s">
        <v>96</v>
      </c>
      <c r="D62" s="65">
        <v>855</v>
      </c>
      <c r="E62" s="65">
        <v>83</v>
      </c>
      <c r="F62" s="65">
        <v>60</v>
      </c>
      <c r="G62" s="65">
        <v>89</v>
      </c>
      <c r="H62" s="65">
        <v>253</v>
      </c>
      <c r="I62" s="65">
        <v>33</v>
      </c>
      <c r="J62" s="65">
        <v>77</v>
      </c>
      <c r="K62" s="65">
        <v>47</v>
      </c>
      <c r="L62" s="65">
        <v>4</v>
      </c>
      <c r="M62" s="65">
        <v>8</v>
      </c>
      <c r="N62" s="65">
        <v>18</v>
      </c>
      <c r="O62" s="65">
        <v>45</v>
      </c>
      <c r="P62" s="65">
        <v>410</v>
      </c>
      <c r="Q62" s="65">
        <v>373</v>
      </c>
      <c r="R62" s="65">
        <v>170</v>
      </c>
      <c r="S62" s="65">
        <v>7</v>
      </c>
      <c r="T62" s="65">
        <v>13</v>
      </c>
      <c r="U62" s="65">
        <f aca="true" t="shared" si="6" ref="U62:U72">SUM(D62:T62)</f>
        <v>2545</v>
      </c>
      <c r="V62" s="65">
        <v>229379</v>
      </c>
    </row>
    <row r="63" spans="1:22" s="16" customFormat="1" ht="12.75">
      <c r="A63" s="15"/>
      <c r="B63" s="63" t="s">
        <v>97</v>
      </c>
      <c r="C63" s="64" t="s">
        <v>98</v>
      </c>
      <c r="D63" s="65">
        <v>41913</v>
      </c>
      <c r="E63" s="65">
        <v>2503</v>
      </c>
      <c r="F63" s="65">
        <v>2202</v>
      </c>
      <c r="G63" s="65">
        <v>2266</v>
      </c>
      <c r="H63" s="65">
        <v>29974</v>
      </c>
      <c r="I63" s="65">
        <v>1973</v>
      </c>
      <c r="J63" s="65">
        <v>4293</v>
      </c>
      <c r="K63" s="65">
        <v>10904</v>
      </c>
      <c r="L63" s="65">
        <v>30</v>
      </c>
      <c r="M63" s="65">
        <v>908</v>
      </c>
      <c r="N63" s="65">
        <v>3297</v>
      </c>
      <c r="O63" s="65">
        <v>6105</v>
      </c>
      <c r="P63" s="65">
        <v>8909</v>
      </c>
      <c r="Q63" s="65">
        <v>14294</v>
      </c>
      <c r="R63" s="65">
        <v>6326</v>
      </c>
      <c r="S63" s="65">
        <v>117</v>
      </c>
      <c r="T63" s="65">
        <v>1257</v>
      </c>
      <c r="U63" s="65">
        <f t="shared" si="6"/>
        <v>137271</v>
      </c>
      <c r="V63" s="65">
        <v>21518212</v>
      </c>
    </row>
    <row r="64" spans="1:22" ht="12.75">
      <c r="A64" s="14"/>
      <c r="B64" s="63" t="s">
        <v>99</v>
      </c>
      <c r="C64" s="64" t="s">
        <v>100</v>
      </c>
      <c r="D64" s="65">
        <v>10250</v>
      </c>
      <c r="E64" s="65">
        <v>392</v>
      </c>
      <c r="F64" s="65">
        <v>509</v>
      </c>
      <c r="G64" s="65">
        <v>653</v>
      </c>
      <c r="H64" s="65">
        <v>791</v>
      </c>
      <c r="I64" s="65">
        <v>75</v>
      </c>
      <c r="J64" s="65">
        <v>525</v>
      </c>
      <c r="K64" s="65">
        <v>10180</v>
      </c>
      <c r="L64" s="65">
        <v>2</v>
      </c>
      <c r="M64" s="65">
        <v>185</v>
      </c>
      <c r="N64" s="65">
        <v>1038</v>
      </c>
      <c r="O64" s="65">
        <v>324</v>
      </c>
      <c r="P64" s="65">
        <v>1086</v>
      </c>
      <c r="Q64" s="65">
        <v>1967</v>
      </c>
      <c r="R64" s="65">
        <v>297</v>
      </c>
      <c r="S64" s="65">
        <v>3</v>
      </c>
      <c r="T64" s="65">
        <v>98</v>
      </c>
      <c r="U64" s="65">
        <f t="shared" si="6"/>
        <v>28375</v>
      </c>
      <c r="V64" s="65">
        <v>1682767</v>
      </c>
    </row>
    <row r="65" spans="1:22" ht="12.75">
      <c r="A65" s="14"/>
      <c r="B65" s="63" t="s">
        <v>101</v>
      </c>
      <c r="C65" s="64" t="s">
        <v>102</v>
      </c>
      <c r="D65" s="65">
        <v>9740</v>
      </c>
      <c r="E65" s="65">
        <v>462</v>
      </c>
      <c r="F65" s="65">
        <v>134</v>
      </c>
      <c r="G65" s="65">
        <v>73</v>
      </c>
      <c r="H65" s="65">
        <v>1393</v>
      </c>
      <c r="I65" s="65">
        <v>676</v>
      </c>
      <c r="J65" s="65">
        <v>382</v>
      </c>
      <c r="K65" s="65">
        <v>75</v>
      </c>
      <c r="L65" s="65">
        <v>0</v>
      </c>
      <c r="M65" s="65">
        <v>440</v>
      </c>
      <c r="N65" s="65">
        <v>38</v>
      </c>
      <c r="O65" s="65">
        <v>594</v>
      </c>
      <c r="P65" s="65">
        <v>1103</v>
      </c>
      <c r="Q65" s="65">
        <v>1435</v>
      </c>
      <c r="R65" s="65">
        <v>1305</v>
      </c>
      <c r="S65" s="65">
        <v>2</v>
      </c>
      <c r="T65" s="65">
        <v>52</v>
      </c>
      <c r="U65" s="65">
        <f t="shared" si="6"/>
        <v>17904</v>
      </c>
      <c r="V65" s="65">
        <v>5080813</v>
      </c>
    </row>
    <row r="66" spans="1:22" ht="12.75">
      <c r="A66" s="14"/>
      <c r="B66" s="63" t="s">
        <v>103</v>
      </c>
      <c r="C66" s="64" t="s">
        <v>104</v>
      </c>
      <c r="D66" s="65">
        <v>21923</v>
      </c>
      <c r="E66" s="65">
        <v>1649</v>
      </c>
      <c r="F66" s="65">
        <v>1559</v>
      </c>
      <c r="G66" s="65">
        <v>1540</v>
      </c>
      <c r="H66" s="65">
        <v>27790</v>
      </c>
      <c r="I66" s="65">
        <v>1222</v>
      </c>
      <c r="J66" s="65">
        <v>3386</v>
      </c>
      <c r="K66" s="65">
        <v>649</v>
      </c>
      <c r="L66" s="65">
        <v>28</v>
      </c>
      <c r="M66" s="65">
        <v>283</v>
      </c>
      <c r="N66" s="65">
        <v>2221</v>
      </c>
      <c r="O66" s="65">
        <v>5187</v>
      </c>
      <c r="P66" s="65">
        <v>6720</v>
      </c>
      <c r="Q66" s="65">
        <v>10892</v>
      </c>
      <c r="R66" s="65">
        <v>4724</v>
      </c>
      <c r="S66" s="65">
        <v>112</v>
      </c>
      <c r="T66" s="65">
        <v>1107</v>
      </c>
      <c r="U66" s="65">
        <f t="shared" si="6"/>
        <v>90992</v>
      </c>
      <c r="V66" s="65">
        <v>14754632</v>
      </c>
    </row>
    <row r="67" spans="1:22" ht="12.75">
      <c r="A67" s="14"/>
      <c r="B67" s="63" t="s">
        <v>105</v>
      </c>
      <c r="C67" s="64" t="s">
        <v>106</v>
      </c>
      <c r="D67" s="65">
        <v>1</v>
      </c>
      <c r="E67" s="65">
        <v>3</v>
      </c>
      <c r="F67" s="65">
        <v>1</v>
      </c>
      <c r="G67" s="65">
        <v>0</v>
      </c>
      <c r="H67" s="65">
        <v>4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8</v>
      </c>
      <c r="Q67" s="65">
        <v>5</v>
      </c>
      <c r="R67" s="65">
        <v>1</v>
      </c>
      <c r="S67" s="65">
        <v>0</v>
      </c>
      <c r="T67" s="65">
        <v>0</v>
      </c>
      <c r="U67" s="65">
        <f t="shared" si="6"/>
        <v>23</v>
      </c>
      <c r="V67" s="65">
        <v>1203</v>
      </c>
    </row>
    <row r="68" spans="1:22" ht="12.75">
      <c r="A68" s="14"/>
      <c r="B68" s="63" t="s">
        <v>107</v>
      </c>
      <c r="C68" s="64" t="s">
        <v>108</v>
      </c>
      <c r="D68" s="65">
        <v>4</v>
      </c>
      <c r="E68" s="65">
        <v>17</v>
      </c>
      <c r="F68" s="65">
        <v>150</v>
      </c>
      <c r="G68" s="65">
        <v>0</v>
      </c>
      <c r="H68" s="65">
        <v>16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39</v>
      </c>
      <c r="Q68" s="65">
        <v>35</v>
      </c>
      <c r="R68" s="65">
        <v>6</v>
      </c>
      <c r="S68" s="65">
        <v>0</v>
      </c>
      <c r="T68" s="65">
        <v>0</v>
      </c>
      <c r="U68" s="65">
        <f t="shared" si="6"/>
        <v>267</v>
      </c>
      <c r="V68" s="65">
        <v>91701</v>
      </c>
    </row>
    <row r="69" spans="1:22" ht="12.75">
      <c r="A69" s="14"/>
      <c r="B69" s="63" t="s">
        <v>109</v>
      </c>
      <c r="C69" s="64" t="s">
        <v>110</v>
      </c>
      <c r="D69" s="65">
        <v>328</v>
      </c>
      <c r="E69" s="65">
        <v>18</v>
      </c>
      <c r="F69" s="65">
        <v>21</v>
      </c>
      <c r="G69" s="65">
        <v>28</v>
      </c>
      <c r="H69" s="65">
        <v>68</v>
      </c>
      <c r="I69" s="65">
        <v>2</v>
      </c>
      <c r="J69" s="65">
        <v>12</v>
      </c>
      <c r="K69" s="65">
        <v>9</v>
      </c>
      <c r="L69" s="65">
        <v>1</v>
      </c>
      <c r="M69" s="65">
        <v>1</v>
      </c>
      <c r="N69" s="65">
        <v>2</v>
      </c>
      <c r="O69" s="65">
        <v>21</v>
      </c>
      <c r="P69" s="65">
        <v>136</v>
      </c>
      <c r="Q69" s="65">
        <v>206</v>
      </c>
      <c r="R69" s="65">
        <v>54</v>
      </c>
      <c r="S69" s="65">
        <v>3</v>
      </c>
      <c r="T69" s="65">
        <v>2</v>
      </c>
      <c r="U69" s="65">
        <f t="shared" si="6"/>
        <v>912</v>
      </c>
      <c r="V69" s="65">
        <v>83572</v>
      </c>
    </row>
    <row r="70" spans="1:22" ht="12.75">
      <c r="A70" s="14"/>
      <c r="B70" s="63" t="s">
        <v>111</v>
      </c>
      <c r="C70" s="64" t="s">
        <v>112</v>
      </c>
      <c r="D70" s="65">
        <v>1660</v>
      </c>
      <c r="E70" s="65">
        <v>78</v>
      </c>
      <c r="F70" s="65">
        <v>132</v>
      </c>
      <c r="G70" s="65">
        <v>93</v>
      </c>
      <c r="H70" s="65">
        <v>596</v>
      </c>
      <c r="I70" s="65">
        <v>11</v>
      </c>
      <c r="J70" s="65">
        <v>65</v>
      </c>
      <c r="K70" s="65">
        <v>111</v>
      </c>
      <c r="L70" s="65">
        <v>2</v>
      </c>
      <c r="M70" s="65">
        <v>40</v>
      </c>
      <c r="N70" s="65">
        <v>12</v>
      </c>
      <c r="O70" s="65">
        <v>101</v>
      </c>
      <c r="P70" s="65">
        <v>598</v>
      </c>
      <c r="Q70" s="65">
        <v>1212</v>
      </c>
      <c r="R70" s="65">
        <v>267</v>
      </c>
      <c r="S70" s="65">
        <v>15</v>
      </c>
      <c r="T70" s="65">
        <v>9</v>
      </c>
      <c r="U70" s="65">
        <f t="shared" si="6"/>
        <v>5002</v>
      </c>
      <c r="V70" s="65">
        <v>338743</v>
      </c>
    </row>
    <row r="71" spans="1:22" ht="12.75">
      <c r="A71" s="14"/>
      <c r="B71" s="63" t="s">
        <v>113</v>
      </c>
      <c r="C71" s="64" t="s">
        <v>114</v>
      </c>
      <c r="D71" s="65">
        <v>268</v>
      </c>
      <c r="E71" s="65">
        <v>31</v>
      </c>
      <c r="F71" s="65">
        <v>21</v>
      </c>
      <c r="G71" s="65">
        <v>19</v>
      </c>
      <c r="H71" s="65">
        <v>76</v>
      </c>
      <c r="I71" s="65">
        <v>4</v>
      </c>
      <c r="J71" s="65">
        <v>16</v>
      </c>
      <c r="K71" s="65">
        <v>10</v>
      </c>
      <c r="L71" s="65">
        <v>1</v>
      </c>
      <c r="M71" s="65">
        <v>0</v>
      </c>
      <c r="N71" s="65">
        <v>3</v>
      </c>
      <c r="O71" s="65">
        <v>16</v>
      </c>
      <c r="P71" s="65">
        <v>202</v>
      </c>
      <c r="Q71" s="65">
        <v>180</v>
      </c>
      <c r="R71" s="65">
        <v>80</v>
      </c>
      <c r="S71" s="65">
        <v>5</v>
      </c>
      <c r="T71" s="65">
        <v>6</v>
      </c>
      <c r="U71" s="65">
        <f t="shared" si="6"/>
        <v>938</v>
      </c>
      <c r="V71" s="65">
        <v>54428</v>
      </c>
    </row>
    <row r="72" spans="1:22" ht="12.75">
      <c r="A72" s="14"/>
      <c r="B72" s="63" t="s">
        <v>115</v>
      </c>
      <c r="C72" s="64" t="s">
        <v>116</v>
      </c>
      <c r="D72" s="65">
        <v>1584</v>
      </c>
      <c r="E72" s="65">
        <v>270</v>
      </c>
      <c r="F72" s="65">
        <v>222</v>
      </c>
      <c r="G72" s="65">
        <v>94</v>
      </c>
      <c r="H72" s="65">
        <v>710</v>
      </c>
      <c r="I72" s="65">
        <v>29</v>
      </c>
      <c r="J72" s="65">
        <v>120</v>
      </c>
      <c r="K72" s="65">
        <v>83</v>
      </c>
      <c r="L72" s="65">
        <v>6</v>
      </c>
      <c r="M72" s="65">
        <v>0</v>
      </c>
      <c r="N72" s="65">
        <v>7</v>
      </c>
      <c r="O72" s="65">
        <v>146</v>
      </c>
      <c r="P72" s="65">
        <v>914</v>
      </c>
      <c r="Q72" s="65">
        <v>1450</v>
      </c>
      <c r="R72" s="65">
        <v>919</v>
      </c>
      <c r="S72" s="65">
        <v>19</v>
      </c>
      <c r="T72" s="65">
        <v>107</v>
      </c>
      <c r="U72" s="65">
        <f t="shared" si="6"/>
        <v>6680</v>
      </c>
      <c r="V72" s="65">
        <v>296148</v>
      </c>
    </row>
    <row r="73" spans="1:22" ht="12.75">
      <c r="A73" s="14"/>
      <c r="B73" s="27"/>
      <c r="C73" s="50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  <c r="R73" s="23"/>
      <c r="S73" s="23"/>
      <c r="T73" s="23"/>
      <c r="U73" s="23"/>
      <c r="V73" s="23"/>
    </row>
    <row r="74" spans="1:22" ht="26.25" customHeight="1">
      <c r="A74" s="14"/>
      <c r="B74" s="73" t="s">
        <v>117</v>
      </c>
      <c r="C74" s="64" t="s">
        <v>16</v>
      </c>
      <c r="D74" s="74">
        <f>SUM(D21+D36+D42+D48+D60)</f>
        <v>4198</v>
      </c>
      <c r="E74" s="74">
        <f aca="true" t="shared" si="7" ref="E74:V74">SUM(E21+E36+E42+E48+E60)</f>
        <v>614</v>
      </c>
      <c r="F74" s="74">
        <f t="shared" si="7"/>
        <v>510</v>
      </c>
      <c r="G74" s="74">
        <f t="shared" si="7"/>
        <v>762</v>
      </c>
      <c r="H74" s="74">
        <f t="shared" si="7"/>
        <v>1228</v>
      </c>
      <c r="I74" s="74">
        <f t="shared" si="7"/>
        <v>385</v>
      </c>
      <c r="J74" s="74">
        <f t="shared" si="7"/>
        <v>406</v>
      </c>
      <c r="K74" s="74">
        <f t="shared" si="7"/>
        <v>259</v>
      </c>
      <c r="L74" s="74">
        <f t="shared" si="7"/>
        <v>69</v>
      </c>
      <c r="M74" s="74">
        <f t="shared" si="7"/>
        <v>272</v>
      </c>
      <c r="N74" s="74">
        <f t="shared" si="7"/>
        <v>280</v>
      </c>
      <c r="O74" s="74">
        <f t="shared" si="7"/>
        <v>542</v>
      </c>
      <c r="P74" s="74">
        <f t="shared" si="7"/>
        <v>1227</v>
      </c>
      <c r="Q74" s="74">
        <f t="shared" si="7"/>
        <v>1716</v>
      </c>
      <c r="R74" s="74">
        <f t="shared" si="7"/>
        <v>576</v>
      </c>
      <c r="S74" s="74">
        <f t="shared" si="7"/>
        <v>171</v>
      </c>
      <c r="T74" s="74">
        <f t="shared" si="7"/>
        <v>337</v>
      </c>
      <c r="U74" s="74">
        <f t="shared" si="7"/>
        <v>13552</v>
      </c>
      <c r="V74" s="74">
        <f t="shared" si="7"/>
        <v>638218</v>
      </c>
    </row>
    <row r="75" spans="1:22" s="20" customFormat="1" ht="24" customHeight="1">
      <c r="A75" s="19"/>
      <c r="B75" s="75" t="s">
        <v>118</v>
      </c>
      <c r="C75" s="64" t="s">
        <v>17</v>
      </c>
      <c r="D75" s="76">
        <f>(D21/D74)*100</f>
        <v>41.99618866126727</v>
      </c>
      <c r="E75" s="76">
        <f aca="true" t="shared" si="8" ref="E75:V75">(E21/E74)*100</f>
        <v>67.10097719869707</v>
      </c>
      <c r="F75" s="76">
        <f t="shared" si="8"/>
        <v>72.94117647058823</v>
      </c>
      <c r="G75" s="76">
        <f t="shared" si="8"/>
        <v>75.7217847769029</v>
      </c>
      <c r="H75" s="76">
        <f t="shared" si="8"/>
        <v>56.35179153094463</v>
      </c>
      <c r="I75" s="76">
        <f t="shared" si="8"/>
        <v>69.0909090909091</v>
      </c>
      <c r="J75" s="76">
        <f t="shared" si="8"/>
        <v>51.47783251231527</v>
      </c>
      <c r="K75" s="76">
        <f t="shared" si="8"/>
        <v>56.37065637065637</v>
      </c>
      <c r="L75" s="76">
        <f t="shared" si="8"/>
        <v>69.56521739130434</v>
      </c>
      <c r="M75" s="76">
        <f t="shared" si="8"/>
        <v>86.39705882352942</v>
      </c>
      <c r="N75" s="76">
        <f t="shared" si="8"/>
        <v>79.28571428571428</v>
      </c>
      <c r="O75" s="76">
        <f t="shared" si="8"/>
        <v>73.80073800738008</v>
      </c>
      <c r="P75" s="76">
        <f t="shared" si="8"/>
        <v>27.383863080684595</v>
      </c>
      <c r="Q75" s="76">
        <f t="shared" si="8"/>
        <v>42.01631701631702</v>
      </c>
      <c r="R75" s="76">
        <f t="shared" si="8"/>
        <v>30.90277777777778</v>
      </c>
      <c r="S75" s="76">
        <f t="shared" si="8"/>
        <v>69.5906432748538</v>
      </c>
      <c r="T75" s="76">
        <f t="shared" si="8"/>
        <v>80.41543026706232</v>
      </c>
      <c r="U75" s="76">
        <f t="shared" si="8"/>
        <v>51.409386068476984</v>
      </c>
      <c r="V75" s="76">
        <f t="shared" si="8"/>
        <v>16.732370443954885</v>
      </c>
    </row>
    <row r="76" spans="1:22" s="20" customFormat="1" ht="25.5" customHeight="1">
      <c r="A76" s="19"/>
      <c r="B76" s="75" t="s">
        <v>119</v>
      </c>
      <c r="C76" s="64" t="s">
        <v>18</v>
      </c>
      <c r="D76" s="76">
        <f>(D36/D74)*100</f>
        <v>20.67651262505955</v>
      </c>
      <c r="E76" s="76">
        <f aca="true" t="shared" si="9" ref="E76:V76">(E36/E74)*100</f>
        <v>6.026058631921824</v>
      </c>
      <c r="F76" s="76">
        <f t="shared" si="9"/>
        <v>3.7254901960784315</v>
      </c>
      <c r="G76" s="76">
        <f t="shared" si="9"/>
        <v>4.8556430446194225</v>
      </c>
      <c r="H76" s="76">
        <f t="shared" si="9"/>
        <v>9.201954397394136</v>
      </c>
      <c r="I76" s="76">
        <f t="shared" si="9"/>
        <v>16.363636363636363</v>
      </c>
      <c r="J76" s="76">
        <f t="shared" si="9"/>
        <v>14.77832512315271</v>
      </c>
      <c r="K76" s="76">
        <f t="shared" si="9"/>
        <v>13.127413127413126</v>
      </c>
      <c r="L76" s="76">
        <f t="shared" si="9"/>
        <v>10.144927536231885</v>
      </c>
      <c r="M76" s="76">
        <f t="shared" si="9"/>
        <v>8.455882352941178</v>
      </c>
      <c r="N76" s="76">
        <f t="shared" si="9"/>
        <v>10</v>
      </c>
      <c r="O76" s="76">
        <f t="shared" si="9"/>
        <v>6.826568265682657</v>
      </c>
      <c r="P76" s="76">
        <f t="shared" si="9"/>
        <v>9.861450692746535</v>
      </c>
      <c r="Q76" s="76">
        <f t="shared" si="9"/>
        <v>11.771561771561771</v>
      </c>
      <c r="R76" s="76">
        <f t="shared" si="9"/>
        <v>15.277777777777779</v>
      </c>
      <c r="S76" s="76">
        <f t="shared" si="9"/>
        <v>14.035087719298245</v>
      </c>
      <c r="T76" s="76">
        <f t="shared" si="9"/>
        <v>10.385756676557865</v>
      </c>
      <c r="U76" s="76">
        <f t="shared" si="9"/>
        <v>13.252656434474616</v>
      </c>
      <c r="V76" s="76">
        <f t="shared" si="9"/>
        <v>17.370396949004885</v>
      </c>
    </row>
    <row r="77" spans="1:22" s="20" customFormat="1" ht="27" customHeight="1">
      <c r="A77" s="19"/>
      <c r="B77" s="75" t="s">
        <v>120</v>
      </c>
      <c r="C77" s="64" t="s">
        <v>19</v>
      </c>
      <c r="D77" s="76">
        <f>(D42/D74)*100</f>
        <v>2.167698904240114</v>
      </c>
      <c r="E77" s="76">
        <f aca="true" t="shared" si="10" ref="E77:V77">(E42/E74)*100</f>
        <v>2.9315960912052117</v>
      </c>
      <c r="F77" s="76">
        <f t="shared" si="10"/>
        <v>2.3529411764705883</v>
      </c>
      <c r="G77" s="76">
        <f t="shared" si="10"/>
        <v>1.0498687664041995</v>
      </c>
      <c r="H77" s="76">
        <f t="shared" si="10"/>
        <v>0.9771986970684038</v>
      </c>
      <c r="I77" s="76">
        <f t="shared" si="10"/>
        <v>4.415584415584416</v>
      </c>
      <c r="J77" s="76">
        <f t="shared" si="10"/>
        <v>5.172413793103448</v>
      </c>
      <c r="K77" s="76">
        <f t="shared" si="10"/>
        <v>3.861003861003861</v>
      </c>
      <c r="L77" s="76">
        <f t="shared" si="10"/>
        <v>5.797101449275362</v>
      </c>
      <c r="M77" s="76">
        <f t="shared" si="10"/>
        <v>1.8382352941176472</v>
      </c>
      <c r="N77" s="76">
        <f t="shared" si="10"/>
        <v>1.7857142857142856</v>
      </c>
      <c r="O77" s="76">
        <f t="shared" si="10"/>
        <v>2.214022140221402</v>
      </c>
      <c r="P77" s="76">
        <f t="shared" si="10"/>
        <v>0.8964955175224123</v>
      </c>
      <c r="Q77" s="76">
        <f t="shared" si="10"/>
        <v>0.8741258741258742</v>
      </c>
      <c r="R77" s="76">
        <f t="shared" si="10"/>
        <v>0.3472222222222222</v>
      </c>
      <c r="S77" s="76">
        <f t="shared" si="10"/>
        <v>7.602339181286549</v>
      </c>
      <c r="T77" s="76">
        <f t="shared" si="10"/>
        <v>1.7804154302670623</v>
      </c>
      <c r="U77" s="76">
        <f t="shared" si="10"/>
        <v>1.9332939787485242</v>
      </c>
      <c r="V77" s="76">
        <f t="shared" si="10"/>
        <v>1.5156263220404314</v>
      </c>
    </row>
    <row r="78" spans="1:22" s="20" customFormat="1" ht="27" customHeight="1">
      <c r="A78" s="19"/>
      <c r="B78" s="75" t="s">
        <v>121</v>
      </c>
      <c r="C78" s="64" t="s">
        <v>20</v>
      </c>
      <c r="D78" s="76">
        <f>(D48/D74)*100</f>
        <v>0.5717008099094807</v>
      </c>
      <c r="E78" s="76">
        <f aca="true" t="shared" si="11" ref="E78:V78">(E48/E74)*100</f>
        <v>1.9543973941368076</v>
      </c>
      <c r="F78" s="76">
        <f t="shared" si="11"/>
        <v>0.7843137254901961</v>
      </c>
      <c r="G78" s="76">
        <f t="shared" si="11"/>
        <v>0.5249343832020997</v>
      </c>
      <c r="H78" s="76">
        <f t="shared" si="11"/>
        <v>0.8143322475570033</v>
      </c>
      <c r="I78" s="76">
        <f t="shared" si="11"/>
        <v>0</v>
      </c>
      <c r="J78" s="76">
        <f t="shared" si="11"/>
        <v>2.70935960591133</v>
      </c>
      <c r="K78" s="76">
        <f t="shared" si="11"/>
        <v>1.1583011583011582</v>
      </c>
      <c r="L78" s="76">
        <f t="shared" si="11"/>
        <v>5.797101449275362</v>
      </c>
      <c r="M78" s="76">
        <f t="shared" si="11"/>
        <v>0</v>
      </c>
      <c r="N78" s="76">
        <f t="shared" si="11"/>
        <v>0.7142857142857143</v>
      </c>
      <c r="O78" s="76">
        <f t="shared" si="11"/>
        <v>2.029520295202952</v>
      </c>
      <c r="P78" s="76">
        <f t="shared" si="11"/>
        <v>0.24449877750611246</v>
      </c>
      <c r="Q78" s="76">
        <f t="shared" si="11"/>
        <v>0.8158508158508158</v>
      </c>
      <c r="R78" s="76">
        <f t="shared" si="11"/>
        <v>0.5208333333333333</v>
      </c>
      <c r="S78" s="76">
        <f t="shared" si="11"/>
        <v>0</v>
      </c>
      <c r="T78" s="76">
        <f t="shared" si="11"/>
        <v>1.1869436201780417</v>
      </c>
      <c r="U78" s="76">
        <f t="shared" si="11"/>
        <v>0.8043093270365999</v>
      </c>
      <c r="V78" s="76">
        <f t="shared" si="11"/>
        <v>6.62986628393433</v>
      </c>
    </row>
    <row r="79" spans="1:22" s="20" customFormat="1" ht="26.25" customHeight="1">
      <c r="A79" s="19"/>
      <c r="B79" s="75" t="s">
        <v>122</v>
      </c>
      <c r="C79" s="64" t="s">
        <v>21</v>
      </c>
      <c r="D79" s="76">
        <f>(D60/D74)*100</f>
        <v>34.58789899952358</v>
      </c>
      <c r="E79" s="76">
        <f aca="true" t="shared" si="12" ref="E79:V79">(E60/E74)*100</f>
        <v>21.986970684039086</v>
      </c>
      <c r="F79" s="76">
        <f t="shared" si="12"/>
        <v>20.19607843137255</v>
      </c>
      <c r="G79" s="76">
        <f t="shared" si="12"/>
        <v>17.84776902887139</v>
      </c>
      <c r="H79" s="76">
        <f t="shared" si="12"/>
        <v>32.65472312703583</v>
      </c>
      <c r="I79" s="76">
        <f t="shared" si="12"/>
        <v>10.129870129870131</v>
      </c>
      <c r="J79" s="76">
        <f t="shared" si="12"/>
        <v>25.862068965517242</v>
      </c>
      <c r="K79" s="76">
        <f t="shared" si="12"/>
        <v>25.482625482625483</v>
      </c>
      <c r="L79" s="76">
        <f t="shared" si="12"/>
        <v>8.695652173913043</v>
      </c>
      <c r="M79" s="76">
        <f t="shared" si="12"/>
        <v>3.308823529411765</v>
      </c>
      <c r="N79" s="76">
        <f t="shared" si="12"/>
        <v>8.214285714285714</v>
      </c>
      <c r="O79" s="76">
        <f t="shared" si="12"/>
        <v>15.129151291512915</v>
      </c>
      <c r="P79" s="76">
        <f t="shared" si="12"/>
        <v>61.61369193154034</v>
      </c>
      <c r="Q79" s="76">
        <f t="shared" si="12"/>
        <v>44.52214452214452</v>
      </c>
      <c r="R79" s="76">
        <f t="shared" si="12"/>
        <v>52.951388888888886</v>
      </c>
      <c r="S79" s="76">
        <f t="shared" si="12"/>
        <v>8.771929824561402</v>
      </c>
      <c r="T79" s="76">
        <f t="shared" si="12"/>
        <v>6.231454005934718</v>
      </c>
      <c r="U79" s="76">
        <f t="shared" si="12"/>
        <v>32.60035419126328</v>
      </c>
      <c r="V79" s="76">
        <f t="shared" si="12"/>
        <v>57.751740001065464</v>
      </c>
    </row>
    <row r="80" spans="1:29" ht="12.75">
      <c r="A80" s="14"/>
      <c r="B80" s="21"/>
      <c r="C80" s="21"/>
      <c r="D80" s="43"/>
      <c r="E80" s="21"/>
      <c r="F80" s="21"/>
      <c r="G80" s="21"/>
      <c r="H80" s="21"/>
      <c r="I80" s="21"/>
      <c r="J80" s="21"/>
      <c r="K80" s="21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5"/>
      <c r="X80" s="25"/>
      <c r="Y80" s="25"/>
      <c r="Z80" s="25"/>
      <c r="AA80" s="25"/>
      <c r="AB80" s="16"/>
      <c r="AC80" s="25"/>
    </row>
    <row r="81" spans="1:29" ht="12.75">
      <c r="A81" s="14"/>
      <c r="B81" s="26"/>
      <c r="C81" s="21"/>
      <c r="D81" s="21"/>
      <c r="E81" s="21"/>
      <c r="F81" s="21"/>
      <c r="G81" s="21"/>
      <c r="H81" s="21"/>
      <c r="I81" s="21"/>
      <c r="J81" s="21"/>
      <c r="K81" s="21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5"/>
      <c r="X81" s="25"/>
      <c r="Y81" s="25"/>
      <c r="Z81" s="25"/>
      <c r="AA81" s="25"/>
      <c r="AC81" s="25"/>
    </row>
    <row r="82" spans="1:29" ht="12.75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5"/>
      <c r="X82" s="25"/>
      <c r="Y82" s="25"/>
      <c r="Z82" s="25"/>
      <c r="AA82" s="25"/>
      <c r="AC82" s="25"/>
    </row>
    <row r="83" spans="1:29" ht="12.7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5"/>
      <c r="X83" s="25"/>
      <c r="Y83" s="25"/>
      <c r="Z83" s="25"/>
      <c r="AA83" s="25"/>
      <c r="AC83" s="25"/>
    </row>
    <row r="84" spans="1:29" ht="12.7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5"/>
      <c r="X84" s="25"/>
      <c r="Y84" s="25"/>
      <c r="Z84" s="25"/>
      <c r="AA84" s="25"/>
      <c r="AC84" s="25"/>
    </row>
    <row r="85" spans="1:29" ht="12.7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5"/>
      <c r="X85" s="25"/>
      <c r="Y85" s="25"/>
      <c r="Z85" s="25"/>
      <c r="AA85" s="25"/>
      <c r="AC85" s="25"/>
    </row>
    <row r="86" spans="1:29" ht="12.75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5"/>
      <c r="X86" s="25"/>
      <c r="Y86" s="25"/>
      <c r="Z86" s="25"/>
      <c r="AA86" s="25"/>
      <c r="AC86" s="25"/>
    </row>
    <row r="87" spans="1:29" ht="12.75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5"/>
      <c r="X87" s="25"/>
      <c r="Y87" s="25"/>
      <c r="Z87" s="25"/>
      <c r="AA87" s="25"/>
      <c r="AC87" s="25"/>
    </row>
    <row r="88" spans="1:29" ht="12.75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5"/>
      <c r="X88" s="25"/>
      <c r="Y88" s="25"/>
      <c r="Z88" s="25"/>
      <c r="AA88" s="25"/>
      <c r="AC88" s="25"/>
    </row>
    <row r="89" spans="1:29" ht="12.7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5"/>
      <c r="X89" s="25"/>
      <c r="Y89" s="25"/>
      <c r="Z89" s="25"/>
      <c r="AA89" s="25"/>
      <c r="AC89" s="25"/>
    </row>
    <row r="90" spans="1:29" ht="12.7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5"/>
      <c r="X90" s="25"/>
      <c r="Y90" s="25"/>
      <c r="Z90" s="25"/>
      <c r="AA90" s="25"/>
      <c r="AC90" s="25"/>
    </row>
    <row r="91" spans="1:29" ht="12.75">
      <c r="A91" s="1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5"/>
      <c r="X91" s="25"/>
      <c r="Y91" s="25"/>
      <c r="Z91" s="25"/>
      <c r="AA91" s="25"/>
      <c r="AC91" s="25"/>
    </row>
    <row r="92" spans="1:29" ht="12.75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5"/>
      <c r="X92" s="25"/>
      <c r="Y92" s="25"/>
      <c r="Z92" s="25"/>
      <c r="AA92" s="25"/>
      <c r="AC92" s="25"/>
    </row>
    <row r="93" spans="1:29" ht="12.75">
      <c r="A93" s="1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5"/>
      <c r="X93" s="25"/>
      <c r="Y93" s="25"/>
      <c r="Z93" s="25"/>
      <c r="AA93" s="25"/>
      <c r="AC93" s="25"/>
    </row>
    <row r="94" spans="1:29" ht="12.75">
      <c r="A94" s="1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5"/>
      <c r="X94" s="25"/>
      <c r="Y94" s="25"/>
      <c r="Z94" s="25"/>
      <c r="AA94" s="25"/>
      <c r="AC94" s="25"/>
    </row>
  </sheetData>
  <mergeCells count="1">
    <mergeCell ref="C11:E11"/>
  </mergeCells>
  <printOptions/>
  <pageMargins left="0.75" right="0.75" top="1" bottom="1" header="0" footer="0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1"/>
  <sheetViews>
    <sheetView tabSelected="1" zoomScale="55" zoomScaleNormal="55" workbookViewId="0" topLeftCell="A1">
      <selection activeCell="I47" sqref="I4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30" width="12.00390625" style="0" customWidth="1"/>
    <col min="31" max="16384" width="2.7109375" style="0" customWidth="1"/>
  </cols>
  <sheetData>
    <row r="1" spans="1:16" s="3" customFormat="1" ht="12.7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s="3" customFormat="1" ht="12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3" customFormat="1" ht="12.7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3" customFormat="1" ht="12.75" customHeight="1">
      <c r="A4" s="113" t="s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="3" customFormat="1" ht="12"/>
    <row r="6" spans="1:24" s="3" customFormat="1" ht="12.75" customHeight="1">
      <c r="A6" s="114" t="s">
        <v>4</v>
      </c>
      <c r="B6" s="115"/>
      <c r="C6" s="115"/>
      <c r="D6" s="115"/>
      <c r="E6" s="116"/>
      <c r="F6" s="28"/>
      <c r="G6" s="29"/>
      <c r="H6" s="29"/>
      <c r="I6" s="30"/>
      <c r="J6" s="53" t="s">
        <v>215</v>
      </c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3" customFormat="1" ht="12">
      <c r="A8" s="30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134</v>
      </c>
      <c r="K8" s="5"/>
      <c r="L8" s="5"/>
      <c r="M8" s="5"/>
      <c r="N8" s="5"/>
      <c r="O8" s="5"/>
      <c r="P8" s="5"/>
      <c r="Q8" s="32"/>
      <c r="R8" s="30"/>
      <c r="S8" s="30"/>
      <c r="T8" s="30"/>
      <c r="U8" s="30"/>
      <c r="V8" s="30"/>
      <c r="W8" s="30"/>
      <c r="X8" s="30"/>
    </row>
    <row r="9" spans="1:24" s="37" customFormat="1" ht="12">
      <c r="A9" s="33"/>
      <c r="B9" s="34" t="s">
        <v>124</v>
      </c>
      <c r="C9" s="35"/>
      <c r="D9" s="35"/>
      <c r="E9" s="35"/>
      <c r="F9" s="35"/>
      <c r="G9" s="35"/>
      <c r="H9" s="35"/>
      <c r="I9" s="35"/>
      <c r="J9" s="35" t="s">
        <v>135</v>
      </c>
      <c r="K9" s="35"/>
      <c r="L9" s="35"/>
      <c r="M9" s="35"/>
      <c r="N9" s="35"/>
      <c r="O9" s="35"/>
      <c r="P9" s="35"/>
      <c r="Q9" s="36"/>
      <c r="R9" s="33"/>
      <c r="S9" s="33"/>
      <c r="T9" s="33"/>
      <c r="U9" s="33"/>
      <c r="V9" s="33"/>
      <c r="W9" s="33"/>
      <c r="X9" s="33"/>
    </row>
    <row r="10" spans="1:24" s="3" customFormat="1" ht="12">
      <c r="A10" s="30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193</v>
      </c>
      <c r="K10" s="7"/>
      <c r="L10" s="7"/>
      <c r="M10" s="7"/>
      <c r="N10" s="7"/>
      <c r="O10" s="7"/>
      <c r="P10" s="7"/>
      <c r="Q10" s="38"/>
      <c r="R10" s="30"/>
      <c r="S10" s="30"/>
      <c r="T10" s="30"/>
      <c r="U10" s="30"/>
      <c r="V10" s="30"/>
      <c r="W10" s="30"/>
      <c r="X10" s="30"/>
    </row>
    <row r="11" spans="1:24" s="3" customFormat="1" ht="12">
      <c r="A11" s="30"/>
      <c r="B11" s="6" t="s">
        <v>126</v>
      </c>
      <c r="C11" s="7"/>
      <c r="D11" s="7"/>
      <c r="E11" s="7"/>
      <c r="F11" s="7"/>
      <c r="G11" s="7"/>
      <c r="H11" s="7"/>
      <c r="I11" s="7"/>
      <c r="J11" s="103" t="s">
        <v>127</v>
      </c>
      <c r="K11" s="104"/>
      <c r="L11" s="104"/>
      <c r="M11" s="7"/>
      <c r="N11" s="7"/>
      <c r="O11" s="7"/>
      <c r="P11" s="7"/>
      <c r="Q11" s="38"/>
      <c r="R11" s="30"/>
      <c r="S11" s="30"/>
      <c r="T11" s="30"/>
      <c r="U11" s="30"/>
      <c r="V11" s="30"/>
      <c r="W11" s="30"/>
      <c r="X11" s="30"/>
    </row>
    <row r="12" spans="1:24" s="3" customFormat="1" ht="12">
      <c r="A12" s="30"/>
      <c r="B12" s="6" t="s">
        <v>7</v>
      </c>
      <c r="C12" s="7"/>
      <c r="D12" s="7"/>
      <c r="E12" s="7"/>
      <c r="F12" s="7"/>
      <c r="G12" s="7"/>
      <c r="H12" s="7"/>
      <c r="I12" s="7"/>
      <c r="J12" s="7" t="s">
        <v>136</v>
      </c>
      <c r="K12" s="7"/>
      <c r="L12" s="7"/>
      <c r="M12" s="7"/>
      <c r="N12" s="7"/>
      <c r="O12" s="7"/>
      <c r="P12" s="7"/>
      <c r="Q12" s="38"/>
      <c r="R12" s="30"/>
      <c r="S12" s="30"/>
      <c r="T12" s="30"/>
      <c r="U12" s="30"/>
      <c r="V12" s="30"/>
      <c r="W12" s="30"/>
      <c r="X12" s="30"/>
    </row>
    <row r="13" spans="1:24" s="3" customFormat="1" ht="12">
      <c r="A13" s="30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9"/>
      <c r="R13" s="30"/>
      <c r="S13" s="30"/>
      <c r="T13" s="30"/>
      <c r="U13" s="30"/>
      <c r="V13" s="30"/>
      <c r="W13" s="30"/>
      <c r="X13" s="30"/>
    </row>
    <row r="14" spans="1:2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40"/>
      <c r="W14" s="40"/>
      <c r="X14" s="40"/>
    </row>
    <row r="15" spans="1:2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40"/>
      <c r="W15" s="14"/>
      <c r="X15" s="14"/>
    </row>
    <row r="16" spans="1:2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30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57" t="s">
        <v>195</v>
      </c>
      <c r="M17" s="57" t="s">
        <v>196</v>
      </c>
      <c r="N17" s="57" t="s">
        <v>197</v>
      </c>
      <c r="O17" s="57" t="s">
        <v>198</v>
      </c>
      <c r="P17" s="57" t="s">
        <v>199</v>
      </c>
      <c r="Q17" s="57" t="s">
        <v>200</v>
      </c>
      <c r="R17" s="57" t="s">
        <v>201</v>
      </c>
      <c r="S17" s="57" t="s">
        <v>202</v>
      </c>
      <c r="T17" s="57" t="s">
        <v>203</v>
      </c>
      <c r="U17" s="57" t="s">
        <v>204</v>
      </c>
      <c r="V17" s="57" t="s">
        <v>205</v>
      </c>
      <c r="W17" s="57" t="s">
        <v>206</v>
      </c>
      <c r="X17" s="57" t="s">
        <v>207</v>
      </c>
      <c r="Y17" s="57" t="s">
        <v>208</v>
      </c>
      <c r="Z17" s="57" t="s">
        <v>209</v>
      </c>
      <c r="AA17" s="57" t="s">
        <v>210</v>
      </c>
      <c r="AB17" s="57" t="s">
        <v>218</v>
      </c>
      <c r="AC17" s="57" t="s">
        <v>194</v>
      </c>
      <c r="AD17" s="59" t="s">
        <v>149</v>
      </c>
    </row>
    <row r="18" spans="2:30" ht="12.75" customHeight="1">
      <c r="B18" s="110" t="s">
        <v>9</v>
      </c>
      <c r="C18" s="111"/>
      <c r="D18" s="111"/>
      <c r="E18" s="111"/>
      <c r="F18" s="111"/>
      <c r="G18" s="111"/>
      <c r="H18" s="111"/>
      <c r="I18" s="111"/>
      <c r="J18" s="111"/>
      <c r="K18" s="112"/>
      <c r="L18" s="56">
        <v>2201</v>
      </c>
      <c r="M18" s="56">
        <v>2202</v>
      </c>
      <c r="N18" s="56">
        <v>2203</v>
      </c>
      <c r="O18" s="56">
        <v>2204</v>
      </c>
      <c r="P18" s="56">
        <v>2205</v>
      </c>
      <c r="Q18" s="56">
        <v>2206</v>
      </c>
      <c r="R18" s="56">
        <v>2207</v>
      </c>
      <c r="S18" s="56">
        <v>2208</v>
      </c>
      <c r="T18" s="56">
        <v>2209</v>
      </c>
      <c r="U18" s="56">
        <v>2210</v>
      </c>
      <c r="V18" s="56">
        <v>2211</v>
      </c>
      <c r="W18" s="56">
        <v>2212</v>
      </c>
      <c r="X18" s="56">
        <v>2213</v>
      </c>
      <c r="Y18" s="56">
        <v>2214</v>
      </c>
      <c r="Z18" s="56">
        <v>2215</v>
      </c>
      <c r="AA18" s="56">
        <v>2216</v>
      </c>
      <c r="AB18" s="56">
        <v>2217</v>
      </c>
      <c r="AC18" s="57" t="s">
        <v>219</v>
      </c>
      <c r="AD18" s="58"/>
    </row>
    <row r="19" spans="1:30" ht="12.75" customHeight="1">
      <c r="A19" s="14"/>
      <c r="B19" s="44"/>
      <c r="C19" s="21"/>
      <c r="D19" s="21"/>
      <c r="E19" s="21"/>
      <c r="F19" s="21"/>
      <c r="G19" s="21"/>
      <c r="H19" s="21"/>
      <c r="I19" s="21"/>
      <c r="J19" s="21"/>
      <c r="K19" s="21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6"/>
      <c r="AA19" s="46"/>
      <c r="AB19" s="46"/>
      <c r="AC19" s="46"/>
      <c r="AD19" s="46"/>
    </row>
    <row r="20" spans="1:30" ht="12.75" customHeight="1">
      <c r="A20" s="14"/>
      <c r="B20" s="107" t="s">
        <v>137</v>
      </c>
      <c r="C20" s="107"/>
      <c r="D20" s="107"/>
      <c r="E20" s="107"/>
      <c r="F20" s="107"/>
      <c r="G20" s="107"/>
      <c r="H20" s="107"/>
      <c r="I20" s="107"/>
      <c r="J20" s="108"/>
      <c r="K20" s="61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77"/>
    </row>
    <row r="21" spans="1:30" s="16" customFormat="1" ht="12.75">
      <c r="A21" s="15"/>
      <c r="B21" s="109" t="s">
        <v>138</v>
      </c>
      <c r="C21" s="109"/>
      <c r="D21" s="109"/>
      <c r="E21" s="109"/>
      <c r="F21" s="109"/>
      <c r="G21" s="109"/>
      <c r="H21" s="109"/>
      <c r="I21" s="109"/>
      <c r="J21" s="109"/>
      <c r="K21" s="78" t="s">
        <v>22</v>
      </c>
      <c r="L21" s="65">
        <v>10103</v>
      </c>
      <c r="M21" s="65">
        <v>1849</v>
      </c>
      <c r="N21" s="65">
        <v>2271</v>
      </c>
      <c r="O21" s="65">
        <v>2102</v>
      </c>
      <c r="P21" s="65">
        <v>3859</v>
      </c>
      <c r="Q21" s="65">
        <v>1699</v>
      </c>
      <c r="R21" s="65">
        <v>1722</v>
      </c>
      <c r="S21" s="65">
        <v>484</v>
      </c>
      <c r="T21" s="65">
        <v>561</v>
      </c>
      <c r="U21" s="65">
        <v>1145</v>
      </c>
      <c r="V21" s="65">
        <v>2092</v>
      </c>
      <c r="W21" s="65">
        <v>2422</v>
      </c>
      <c r="X21" s="65">
        <v>1873</v>
      </c>
      <c r="Y21" s="65">
        <v>3706</v>
      </c>
      <c r="Z21" s="65">
        <v>810</v>
      </c>
      <c r="AA21" s="65">
        <v>1271</v>
      </c>
      <c r="AB21" s="65">
        <v>1864</v>
      </c>
      <c r="AC21" s="65">
        <f>SUM(L21:AB21)</f>
        <v>39833</v>
      </c>
      <c r="AD21" s="65">
        <v>610288</v>
      </c>
    </row>
    <row r="22" spans="1:30" s="16" customFormat="1" ht="12.75">
      <c r="A22" s="15"/>
      <c r="B22" s="109" t="s">
        <v>139</v>
      </c>
      <c r="C22" s="109"/>
      <c r="D22" s="109"/>
      <c r="E22" s="109"/>
      <c r="F22" s="109"/>
      <c r="G22" s="109"/>
      <c r="H22" s="109"/>
      <c r="I22" s="109"/>
      <c r="J22" s="109"/>
      <c r="K22" s="78" t="s">
        <v>23</v>
      </c>
      <c r="L22" s="65">
        <v>158953</v>
      </c>
      <c r="M22" s="65">
        <v>32471</v>
      </c>
      <c r="N22" s="65">
        <v>37228</v>
      </c>
      <c r="O22" s="65">
        <v>51803</v>
      </c>
      <c r="P22" s="65">
        <v>72962</v>
      </c>
      <c r="Q22" s="65">
        <v>25925</v>
      </c>
      <c r="R22" s="65">
        <v>29483</v>
      </c>
      <c r="S22" s="65">
        <v>9333</v>
      </c>
      <c r="T22" s="65">
        <v>8915</v>
      </c>
      <c r="U22" s="65">
        <v>22187</v>
      </c>
      <c r="V22" s="65">
        <v>32859</v>
      </c>
      <c r="W22" s="65">
        <v>43482</v>
      </c>
      <c r="X22" s="65">
        <v>34104</v>
      </c>
      <c r="Y22" s="65">
        <v>78973</v>
      </c>
      <c r="Z22" s="65">
        <v>17711</v>
      </c>
      <c r="AA22" s="65">
        <v>15081</v>
      </c>
      <c r="AB22" s="65">
        <v>30837</v>
      </c>
      <c r="AC22" s="65">
        <f>SUM(L22:AB22)</f>
        <v>702307</v>
      </c>
      <c r="AD22" s="65">
        <v>8187035</v>
      </c>
    </row>
    <row r="23" spans="1:30" s="16" customFormat="1" ht="12.75">
      <c r="A23" s="15"/>
      <c r="B23" s="109" t="s">
        <v>140</v>
      </c>
      <c r="C23" s="109"/>
      <c r="D23" s="109"/>
      <c r="E23" s="109"/>
      <c r="F23" s="109"/>
      <c r="G23" s="109"/>
      <c r="H23" s="109"/>
      <c r="I23" s="109"/>
      <c r="J23" s="109"/>
      <c r="K23" s="78" t="s">
        <v>24</v>
      </c>
      <c r="L23" s="65">
        <v>19020</v>
      </c>
      <c r="M23" s="65">
        <v>5031</v>
      </c>
      <c r="N23" s="65">
        <v>5123</v>
      </c>
      <c r="O23" s="65">
        <v>9435</v>
      </c>
      <c r="P23" s="65">
        <v>12596</v>
      </c>
      <c r="Q23" s="65">
        <v>2937</v>
      </c>
      <c r="R23" s="65">
        <v>3563</v>
      </c>
      <c r="S23" s="65">
        <v>1015</v>
      </c>
      <c r="T23" s="65">
        <v>955</v>
      </c>
      <c r="U23" s="65">
        <v>2693</v>
      </c>
      <c r="V23" s="65">
        <v>4959</v>
      </c>
      <c r="W23" s="65">
        <v>4567</v>
      </c>
      <c r="X23" s="65">
        <v>4347</v>
      </c>
      <c r="Y23" s="65">
        <v>10972</v>
      </c>
      <c r="Z23" s="65">
        <v>2160</v>
      </c>
      <c r="AA23" s="65">
        <v>1716</v>
      </c>
      <c r="AB23" s="65">
        <v>3912</v>
      </c>
      <c r="AC23" s="65">
        <f>SUM(L23:AB23)</f>
        <v>95001</v>
      </c>
      <c r="AD23" s="65">
        <v>1160225</v>
      </c>
    </row>
    <row r="24" spans="1:30" s="16" customFormat="1" ht="12.75">
      <c r="A24" s="15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81"/>
    </row>
    <row r="25" spans="1:30" s="16" customFormat="1" ht="12.75">
      <c r="A25" s="15"/>
      <c r="B25" s="107" t="s">
        <v>141</v>
      </c>
      <c r="C25" s="107"/>
      <c r="D25" s="107"/>
      <c r="E25" s="107"/>
      <c r="F25" s="107"/>
      <c r="G25" s="107"/>
      <c r="H25" s="107"/>
      <c r="I25" s="107"/>
      <c r="J25" s="108"/>
      <c r="K25" s="61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81"/>
    </row>
    <row r="26" spans="1:30" s="16" customFormat="1" ht="12.75">
      <c r="A26" s="15"/>
      <c r="B26" s="109" t="s">
        <v>138</v>
      </c>
      <c r="C26" s="109"/>
      <c r="D26" s="109"/>
      <c r="E26" s="109"/>
      <c r="F26" s="109"/>
      <c r="G26" s="109"/>
      <c r="H26" s="109"/>
      <c r="I26" s="109"/>
      <c r="J26" s="109"/>
      <c r="K26" s="78" t="s">
        <v>25</v>
      </c>
      <c r="L26" s="65">
        <v>4011</v>
      </c>
      <c r="M26" s="65">
        <v>634</v>
      </c>
      <c r="N26" s="65">
        <v>735</v>
      </c>
      <c r="O26" s="65">
        <v>635</v>
      </c>
      <c r="P26" s="65">
        <v>1354</v>
      </c>
      <c r="Q26" s="65">
        <v>718</v>
      </c>
      <c r="R26" s="65">
        <v>544</v>
      </c>
      <c r="S26" s="65">
        <v>164</v>
      </c>
      <c r="T26" s="65">
        <v>232</v>
      </c>
      <c r="U26" s="65">
        <v>472</v>
      </c>
      <c r="V26" s="65">
        <v>763</v>
      </c>
      <c r="W26" s="65">
        <v>1009</v>
      </c>
      <c r="X26" s="65">
        <v>998</v>
      </c>
      <c r="Y26" s="65">
        <v>1646</v>
      </c>
      <c r="Z26" s="65">
        <v>388</v>
      </c>
      <c r="AA26" s="65">
        <v>491</v>
      </c>
      <c r="AB26" s="65">
        <v>757</v>
      </c>
      <c r="AC26" s="65">
        <f>SUM(L26:AB26)</f>
        <v>15551</v>
      </c>
      <c r="AD26" s="65">
        <v>223097</v>
      </c>
    </row>
    <row r="27" spans="1:30" s="16" customFormat="1" ht="12.75">
      <c r="A27" s="15"/>
      <c r="B27" s="109" t="s">
        <v>139</v>
      </c>
      <c r="C27" s="109"/>
      <c r="D27" s="109"/>
      <c r="E27" s="109"/>
      <c r="F27" s="109"/>
      <c r="G27" s="109"/>
      <c r="H27" s="109"/>
      <c r="I27" s="109"/>
      <c r="J27" s="109"/>
      <c r="K27" s="78" t="s">
        <v>142</v>
      </c>
      <c r="L27" s="65">
        <v>21855</v>
      </c>
      <c r="M27" s="65">
        <v>3839</v>
      </c>
      <c r="N27" s="65">
        <v>4507</v>
      </c>
      <c r="O27" s="65">
        <v>4011</v>
      </c>
      <c r="P27" s="65">
        <v>8078</v>
      </c>
      <c r="Q27" s="65">
        <v>4362</v>
      </c>
      <c r="R27" s="65">
        <v>3280</v>
      </c>
      <c r="S27" s="65">
        <v>1065</v>
      </c>
      <c r="T27" s="65">
        <v>1274</v>
      </c>
      <c r="U27" s="65">
        <v>2849</v>
      </c>
      <c r="V27" s="65">
        <v>3233</v>
      </c>
      <c r="W27" s="65">
        <v>6574</v>
      </c>
      <c r="X27" s="65">
        <v>4337</v>
      </c>
      <c r="Y27" s="65">
        <v>10621</v>
      </c>
      <c r="Z27" s="65">
        <v>2802</v>
      </c>
      <c r="AA27" s="65">
        <v>2799</v>
      </c>
      <c r="AB27" s="65">
        <v>4612</v>
      </c>
      <c r="AC27" s="65">
        <f>SUM(L27:AB27)</f>
        <v>90098</v>
      </c>
      <c r="AD27" s="65">
        <v>1263485</v>
      </c>
    </row>
    <row r="28" spans="1:30" s="18" customFormat="1" ht="12.75">
      <c r="A28" s="17"/>
      <c r="B28" s="109" t="s">
        <v>140</v>
      </c>
      <c r="C28" s="109"/>
      <c r="D28" s="109"/>
      <c r="E28" s="109"/>
      <c r="F28" s="109"/>
      <c r="G28" s="109"/>
      <c r="H28" s="109"/>
      <c r="I28" s="109"/>
      <c r="J28" s="109"/>
      <c r="K28" s="78" t="s">
        <v>26</v>
      </c>
      <c r="L28" s="65">
        <v>2045</v>
      </c>
      <c r="M28" s="65">
        <v>277</v>
      </c>
      <c r="N28" s="65">
        <v>442</v>
      </c>
      <c r="O28" s="65">
        <v>726</v>
      </c>
      <c r="P28" s="65">
        <v>1073</v>
      </c>
      <c r="Q28" s="65">
        <v>489</v>
      </c>
      <c r="R28" s="65">
        <v>389</v>
      </c>
      <c r="S28" s="65">
        <v>174</v>
      </c>
      <c r="T28" s="65">
        <v>102</v>
      </c>
      <c r="U28" s="65">
        <v>466</v>
      </c>
      <c r="V28" s="65">
        <v>381</v>
      </c>
      <c r="W28" s="65">
        <v>288</v>
      </c>
      <c r="X28" s="65">
        <v>294</v>
      </c>
      <c r="Y28" s="65">
        <v>1020</v>
      </c>
      <c r="Z28" s="65">
        <v>62</v>
      </c>
      <c r="AA28" s="65">
        <v>191</v>
      </c>
      <c r="AB28" s="65">
        <v>266</v>
      </c>
      <c r="AC28" s="65">
        <f>SUM(L28:AB28)</f>
        <v>8685</v>
      </c>
      <c r="AD28" s="65">
        <v>100414</v>
      </c>
    </row>
    <row r="29" spans="1:30" ht="12.75">
      <c r="A29" s="14"/>
      <c r="B29" s="79"/>
      <c r="C29" s="82"/>
      <c r="D29" s="82"/>
      <c r="E29" s="82"/>
      <c r="F29" s="82"/>
      <c r="G29" s="82"/>
      <c r="H29" s="82"/>
      <c r="I29" s="82"/>
      <c r="J29" s="82"/>
      <c r="K29" s="82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81"/>
    </row>
    <row r="30" spans="1:30" ht="12.75">
      <c r="A30" s="14"/>
      <c r="B30" s="107" t="s">
        <v>143</v>
      </c>
      <c r="C30" s="107"/>
      <c r="D30" s="107"/>
      <c r="E30" s="107"/>
      <c r="F30" s="107"/>
      <c r="G30" s="107"/>
      <c r="H30" s="107"/>
      <c r="I30" s="107"/>
      <c r="J30" s="108"/>
      <c r="K30" s="61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81"/>
    </row>
    <row r="31" spans="1:30" ht="12.75">
      <c r="A31" s="14"/>
      <c r="B31" s="109" t="s">
        <v>138</v>
      </c>
      <c r="C31" s="109"/>
      <c r="D31" s="109"/>
      <c r="E31" s="109"/>
      <c r="F31" s="109"/>
      <c r="G31" s="109"/>
      <c r="H31" s="109"/>
      <c r="I31" s="109"/>
      <c r="J31" s="109"/>
      <c r="K31" s="78" t="s">
        <v>27</v>
      </c>
      <c r="L31" s="65">
        <v>4024</v>
      </c>
      <c r="M31" s="65">
        <v>501</v>
      </c>
      <c r="N31" s="65">
        <v>657</v>
      </c>
      <c r="O31" s="65">
        <v>537</v>
      </c>
      <c r="P31" s="65">
        <v>1238</v>
      </c>
      <c r="Q31" s="65">
        <v>543</v>
      </c>
      <c r="R31" s="65">
        <v>271</v>
      </c>
      <c r="S31" s="65">
        <v>94</v>
      </c>
      <c r="T31" s="65">
        <v>159</v>
      </c>
      <c r="U31" s="65">
        <v>454</v>
      </c>
      <c r="V31" s="65">
        <v>597</v>
      </c>
      <c r="W31" s="65">
        <v>669</v>
      </c>
      <c r="X31" s="65">
        <v>721</v>
      </c>
      <c r="Y31" s="65">
        <v>1397</v>
      </c>
      <c r="Z31" s="65">
        <v>305</v>
      </c>
      <c r="AA31" s="65">
        <v>132</v>
      </c>
      <c r="AB31" s="65">
        <v>703</v>
      </c>
      <c r="AC31" s="65">
        <f>SUM(L31:AB31)</f>
        <v>13002</v>
      </c>
      <c r="AD31" s="65">
        <v>199163</v>
      </c>
    </row>
    <row r="32" spans="1:30" ht="12.75">
      <c r="A32" s="14"/>
      <c r="B32" s="109" t="s">
        <v>139</v>
      </c>
      <c r="C32" s="109"/>
      <c r="D32" s="109"/>
      <c r="E32" s="109"/>
      <c r="F32" s="109"/>
      <c r="G32" s="109"/>
      <c r="H32" s="109"/>
      <c r="I32" s="109"/>
      <c r="J32" s="109"/>
      <c r="K32" s="78" t="s">
        <v>28</v>
      </c>
      <c r="L32" s="65">
        <v>18464</v>
      </c>
      <c r="M32" s="65">
        <v>1911</v>
      </c>
      <c r="N32" s="65">
        <v>3067</v>
      </c>
      <c r="O32" s="65">
        <v>2450</v>
      </c>
      <c r="P32" s="65">
        <v>6162</v>
      </c>
      <c r="Q32" s="65">
        <v>2852</v>
      </c>
      <c r="R32" s="65">
        <v>1318</v>
      </c>
      <c r="S32" s="65">
        <v>401</v>
      </c>
      <c r="T32" s="65">
        <v>885</v>
      </c>
      <c r="U32" s="65">
        <v>2443</v>
      </c>
      <c r="V32" s="65">
        <v>2578</v>
      </c>
      <c r="W32" s="65">
        <v>3074</v>
      </c>
      <c r="X32" s="65">
        <v>2769</v>
      </c>
      <c r="Y32" s="65">
        <v>6764</v>
      </c>
      <c r="Z32" s="65">
        <v>1310</v>
      </c>
      <c r="AA32" s="65">
        <v>463</v>
      </c>
      <c r="AB32" s="65">
        <v>3125</v>
      </c>
      <c r="AC32" s="65">
        <f>SUM(L32:AB32)</f>
        <v>60036</v>
      </c>
      <c r="AD32" s="65">
        <v>807990</v>
      </c>
    </row>
    <row r="33" spans="1:30" ht="12.75">
      <c r="A33" s="14"/>
      <c r="B33" s="109" t="s">
        <v>144</v>
      </c>
      <c r="C33" s="109"/>
      <c r="D33" s="109"/>
      <c r="E33" s="109"/>
      <c r="F33" s="109"/>
      <c r="G33" s="109"/>
      <c r="H33" s="109"/>
      <c r="I33" s="109"/>
      <c r="J33" s="109"/>
      <c r="K33" s="78" t="s">
        <v>29</v>
      </c>
      <c r="L33" s="65">
        <v>1320</v>
      </c>
      <c r="M33" s="65">
        <v>56</v>
      </c>
      <c r="N33" s="65">
        <v>225</v>
      </c>
      <c r="O33" s="65">
        <v>283</v>
      </c>
      <c r="P33" s="65">
        <v>463</v>
      </c>
      <c r="Q33" s="65">
        <v>350</v>
      </c>
      <c r="R33" s="65">
        <v>88</v>
      </c>
      <c r="S33" s="65">
        <v>36</v>
      </c>
      <c r="T33" s="65">
        <v>60</v>
      </c>
      <c r="U33" s="65">
        <v>228</v>
      </c>
      <c r="V33" s="65">
        <v>276</v>
      </c>
      <c r="W33" s="65">
        <v>119</v>
      </c>
      <c r="X33" s="65">
        <v>186</v>
      </c>
      <c r="Y33" s="65">
        <v>451</v>
      </c>
      <c r="Z33" s="65">
        <v>14</v>
      </c>
      <c r="AA33" s="65">
        <v>50</v>
      </c>
      <c r="AB33" s="65">
        <v>162</v>
      </c>
      <c r="AC33" s="65">
        <f>SUM(L33:AB33)</f>
        <v>4367</v>
      </c>
      <c r="AD33" s="65">
        <v>63375</v>
      </c>
    </row>
    <row r="34" spans="1:30" ht="12.75">
      <c r="A34" s="14"/>
      <c r="B34" s="79"/>
      <c r="C34" s="82"/>
      <c r="D34" s="82"/>
      <c r="E34" s="82"/>
      <c r="F34" s="82"/>
      <c r="G34" s="82"/>
      <c r="H34" s="82"/>
      <c r="I34" s="82"/>
      <c r="J34" s="82"/>
      <c r="K34" s="82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81"/>
    </row>
    <row r="35" spans="1:30" ht="12.75">
      <c r="A35" s="14"/>
      <c r="B35" s="107" t="s">
        <v>145</v>
      </c>
      <c r="C35" s="107"/>
      <c r="D35" s="107"/>
      <c r="E35" s="107"/>
      <c r="F35" s="107"/>
      <c r="G35" s="107"/>
      <c r="H35" s="107"/>
      <c r="I35" s="107"/>
      <c r="J35" s="108"/>
      <c r="K35" s="61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81"/>
    </row>
    <row r="36" spans="1:30" ht="12.75">
      <c r="A36" s="14"/>
      <c r="B36" s="109" t="s">
        <v>138</v>
      </c>
      <c r="C36" s="109"/>
      <c r="D36" s="109"/>
      <c r="E36" s="109"/>
      <c r="F36" s="109"/>
      <c r="G36" s="109"/>
      <c r="H36" s="109"/>
      <c r="I36" s="109"/>
      <c r="J36" s="109"/>
      <c r="K36" s="78" t="s">
        <v>30</v>
      </c>
      <c r="L36" s="65">
        <v>114</v>
      </c>
      <c r="M36" s="65">
        <v>10</v>
      </c>
      <c r="N36" s="65">
        <v>31</v>
      </c>
      <c r="O36" s="65">
        <v>22</v>
      </c>
      <c r="P36" s="65">
        <v>31</v>
      </c>
      <c r="Q36" s="65">
        <v>15</v>
      </c>
      <c r="R36" s="65">
        <v>11</v>
      </c>
      <c r="S36" s="65">
        <v>3</v>
      </c>
      <c r="T36" s="65">
        <v>0</v>
      </c>
      <c r="U36" s="65">
        <v>3</v>
      </c>
      <c r="V36" s="65">
        <v>11</v>
      </c>
      <c r="W36" s="65">
        <v>20</v>
      </c>
      <c r="X36" s="65">
        <v>11</v>
      </c>
      <c r="Y36" s="65">
        <v>58</v>
      </c>
      <c r="Z36" s="65">
        <v>0</v>
      </c>
      <c r="AA36" s="65">
        <v>14</v>
      </c>
      <c r="AB36" s="65">
        <v>22</v>
      </c>
      <c r="AC36" s="65">
        <f>SUM(L36:AB36)</f>
        <v>376</v>
      </c>
      <c r="AD36" s="65">
        <v>9366</v>
      </c>
    </row>
    <row r="37" spans="1:30" ht="12.75" customHeight="1">
      <c r="A37" s="14"/>
      <c r="B37" s="109" t="s">
        <v>139</v>
      </c>
      <c r="C37" s="109"/>
      <c r="D37" s="109"/>
      <c r="E37" s="109"/>
      <c r="F37" s="109"/>
      <c r="G37" s="109"/>
      <c r="H37" s="109"/>
      <c r="I37" s="109"/>
      <c r="J37" s="109"/>
      <c r="K37" s="78" t="s">
        <v>31</v>
      </c>
      <c r="L37" s="65">
        <v>710</v>
      </c>
      <c r="M37" s="65">
        <v>38</v>
      </c>
      <c r="N37" s="65">
        <v>164</v>
      </c>
      <c r="O37" s="65">
        <v>118</v>
      </c>
      <c r="P37" s="65">
        <v>107</v>
      </c>
      <c r="Q37" s="65">
        <v>135</v>
      </c>
      <c r="R37" s="65">
        <v>29</v>
      </c>
      <c r="S37" s="65">
        <v>7</v>
      </c>
      <c r="T37" s="65">
        <v>0</v>
      </c>
      <c r="U37" s="65">
        <v>19</v>
      </c>
      <c r="V37" s="65">
        <v>69</v>
      </c>
      <c r="W37" s="65">
        <v>106</v>
      </c>
      <c r="X37" s="65">
        <v>54</v>
      </c>
      <c r="Y37" s="65">
        <v>218</v>
      </c>
      <c r="Z37" s="65">
        <v>0</v>
      </c>
      <c r="AA37" s="65">
        <v>49</v>
      </c>
      <c r="AB37" s="65">
        <v>120</v>
      </c>
      <c r="AC37" s="65">
        <f>SUM(L37:AB37)</f>
        <v>1943</v>
      </c>
      <c r="AD37" s="65">
        <v>48556</v>
      </c>
    </row>
    <row r="38" spans="1:30" ht="12.75" customHeight="1">
      <c r="A38" s="14"/>
      <c r="B38" s="109" t="s">
        <v>140</v>
      </c>
      <c r="C38" s="109"/>
      <c r="D38" s="109"/>
      <c r="E38" s="109"/>
      <c r="F38" s="109"/>
      <c r="G38" s="109"/>
      <c r="H38" s="109"/>
      <c r="I38" s="109"/>
      <c r="J38" s="109"/>
      <c r="K38" s="78" t="s">
        <v>32</v>
      </c>
      <c r="L38" s="65">
        <v>48</v>
      </c>
      <c r="M38" s="65">
        <v>4</v>
      </c>
      <c r="N38" s="65">
        <v>8</v>
      </c>
      <c r="O38" s="65">
        <v>4</v>
      </c>
      <c r="P38" s="65">
        <v>1</v>
      </c>
      <c r="Q38" s="65">
        <v>10</v>
      </c>
      <c r="R38" s="65">
        <v>1</v>
      </c>
      <c r="S38" s="65">
        <v>0</v>
      </c>
      <c r="T38" s="65">
        <v>0</v>
      </c>
      <c r="U38" s="65">
        <v>0</v>
      </c>
      <c r="V38" s="65">
        <v>2</v>
      </c>
      <c r="W38" s="65">
        <v>0</v>
      </c>
      <c r="X38" s="65">
        <v>5</v>
      </c>
      <c r="Y38" s="65">
        <v>2</v>
      </c>
      <c r="Z38" s="65">
        <v>0</v>
      </c>
      <c r="AA38" s="65">
        <v>12</v>
      </c>
      <c r="AB38" s="65">
        <v>0</v>
      </c>
      <c r="AC38" s="65">
        <f>SUM(L38:AB38)</f>
        <v>97</v>
      </c>
      <c r="AD38" s="65">
        <v>2612</v>
      </c>
    </row>
    <row r="39" spans="1:30" ht="12.75">
      <c r="A39" s="14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85"/>
    </row>
    <row r="40" spans="1:30" ht="13.5" customHeight="1">
      <c r="A40" s="14"/>
      <c r="B40" s="105" t="s">
        <v>135</v>
      </c>
      <c r="C40" s="105"/>
      <c r="D40" s="105"/>
      <c r="E40" s="105"/>
      <c r="F40" s="105"/>
      <c r="G40" s="105"/>
      <c r="H40" s="105"/>
      <c r="I40" s="105"/>
      <c r="J40" s="105"/>
      <c r="K40" s="86"/>
      <c r="L40" s="87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9"/>
    </row>
    <row r="41" spans="1:30" ht="23.25" customHeight="1">
      <c r="A41" s="14"/>
      <c r="B41" s="106" t="s">
        <v>146</v>
      </c>
      <c r="C41" s="106"/>
      <c r="D41" s="106"/>
      <c r="E41" s="106"/>
      <c r="F41" s="106"/>
      <c r="G41" s="106"/>
      <c r="H41" s="106"/>
      <c r="I41" s="106"/>
      <c r="J41" s="106"/>
      <c r="K41" s="78" t="s">
        <v>33</v>
      </c>
      <c r="L41" s="65">
        <f>L21+L26+L31+L36</f>
        <v>18252</v>
      </c>
      <c r="M41" s="65">
        <f aca="true" t="shared" si="0" ref="M41:AD41">M21+M26+M31+M36</f>
        <v>2994</v>
      </c>
      <c r="N41" s="65">
        <f t="shared" si="0"/>
        <v>3694</v>
      </c>
      <c r="O41" s="65">
        <f t="shared" si="0"/>
        <v>3296</v>
      </c>
      <c r="P41" s="65">
        <f t="shared" si="0"/>
        <v>6482</v>
      </c>
      <c r="Q41" s="65">
        <f t="shared" si="0"/>
        <v>2975</v>
      </c>
      <c r="R41" s="65">
        <f t="shared" si="0"/>
        <v>2548</v>
      </c>
      <c r="S41" s="65">
        <f t="shared" si="0"/>
        <v>745</v>
      </c>
      <c r="T41" s="65">
        <f t="shared" si="0"/>
        <v>952</v>
      </c>
      <c r="U41" s="65">
        <f t="shared" si="0"/>
        <v>2074</v>
      </c>
      <c r="V41" s="65">
        <f t="shared" si="0"/>
        <v>3463</v>
      </c>
      <c r="W41" s="65">
        <f t="shared" si="0"/>
        <v>4120</v>
      </c>
      <c r="X41" s="65">
        <f t="shared" si="0"/>
        <v>3603</v>
      </c>
      <c r="Y41" s="65">
        <f t="shared" si="0"/>
        <v>6807</v>
      </c>
      <c r="Z41" s="65">
        <f t="shared" si="0"/>
        <v>1503</v>
      </c>
      <c r="AA41" s="65">
        <f t="shared" si="0"/>
        <v>1908</v>
      </c>
      <c r="AB41" s="65">
        <f t="shared" si="0"/>
        <v>3346</v>
      </c>
      <c r="AC41" s="65">
        <f t="shared" si="0"/>
        <v>68762</v>
      </c>
      <c r="AD41" s="65">
        <f t="shared" si="0"/>
        <v>1041914</v>
      </c>
    </row>
    <row r="42" spans="1:30" ht="13.5" customHeight="1">
      <c r="A42" s="14"/>
      <c r="B42" s="106" t="s">
        <v>147</v>
      </c>
      <c r="C42" s="106"/>
      <c r="D42" s="106"/>
      <c r="E42" s="106"/>
      <c r="F42" s="106"/>
      <c r="G42" s="106"/>
      <c r="H42" s="106"/>
      <c r="I42" s="106"/>
      <c r="J42" s="106"/>
      <c r="K42" s="78" t="s">
        <v>34</v>
      </c>
      <c r="L42" s="65">
        <f>L22+L27+L32+L37</f>
        <v>199982</v>
      </c>
      <c r="M42" s="65">
        <f aca="true" t="shared" si="1" ref="M42:AD42">M22+M27+M32+M37</f>
        <v>38259</v>
      </c>
      <c r="N42" s="65">
        <f t="shared" si="1"/>
        <v>44966</v>
      </c>
      <c r="O42" s="65">
        <f t="shared" si="1"/>
        <v>58382</v>
      </c>
      <c r="P42" s="65">
        <f t="shared" si="1"/>
        <v>87309</v>
      </c>
      <c r="Q42" s="65">
        <f t="shared" si="1"/>
        <v>33274</v>
      </c>
      <c r="R42" s="65">
        <f t="shared" si="1"/>
        <v>34110</v>
      </c>
      <c r="S42" s="65">
        <f t="shared" si="1"/>
        <v>10806</v>
      </c>
      <c r="T42" s="65">
        <f t="shared" si="1"/>
        <v>11074</v>
      </c>
      <c r="U42" s="65">
        <f t="shared" si="1"/>
        <v>27498</v>
      </c>
      <c r="V42" s="65">
        <f t="shared" si="1"/>
        <v>38739</v>
      </c>
      <c r="W42" s="65">
        <f t="shared" si="1"/>
        <v>53236</v>
      </c>
      <c r="X42" s="65">
        <f t="shared" si="1"/>
        <v>41264</v>
      </c>
      <c r="Y42" s="65">
        <f t="shared" si="1"/>
        <v>96576</v>
      </c>
      <c r="Z42" s="65">
        <f t="shared" si="1"/>
        <v>21823</v>
      </c>
      <c r="AA42" s="65">
        <f t="shared" si="1"/>
        <v>18392</v>
      </c>
      <c r="AB42" s="65">
        <f t="shared" si="1"/>
        <v>38694</v>
      </c>
      <c r="AC42" s="65">
        <f t="shared" si="1"/>
        <v>854384</v>
      </c>
      <c r="AD42" s="65">
        <f t="shared" si="1"/>
        <v>10307066</v>
      </c>
    </row>
    <row r="43" spans="1:30" ht="12.75">
      <c r="A43" s="14"/>
      <c r="B43" s="106" t="s">
        <v>148</v>
      </c>
      <c r="C43" s="106"/>
      <c r="D43" s="106"/>
      <c r="E43" s="106"/>
      <c r="F43" s="106"/>
      <c r="G43" s="106"/>
      <c r="H43" s="106"/>
      <c r="I43" s="106"/>
      <c r="J43" s="106"/>
      <c r="K43" s="78" t="s">
        <v>35</v>
      </c>
      <c r="L43" s="65">
        <f>L23+L28+L33+L38</f>
        <v>22433</v>
      </c>
      <c r="M43" s="65">
        <f aca="true" t="shared" si="2" ref="M43:AD43">M23+M28+M33+M38</f>
        <v>5368</v>
      </c>
      <c r="N43" s="65">
        <f t="shared" si="2"/>
        <v>5798</v>
      </c>
      <c r="O43" s="65">
        <f t="shared" si="2"/>
        <v>10448</v>
      </c>
      <c r="P43" s="65">
        <f t="shared" si="2"/>
        <v>14133</v>
      </c>
      <c r="Q43" s="65">
        <f t="shared" si="2"/>
        <v>3786</v>
      </c>
      <c r="R43" s="65">
        <f t="shared" si="2"/>
        <v>4041</v>
      </c>
      <c r="S43" s="65">
        <f t="shared" si="2"/>
        <v>1225</v>
      </c>
      <c r="T43" s="65">
        <f t="shared" si="2"/>
        <v>1117</v>
      </c>
      <c r="U43" s="65">
        <f t="shared" si="2"/>
        <v>3387</v>
      </c>
      <c r="V43" s="65">
        <f t="shared" si="2"/>
        <v>5618</v>
      </c>
      <c r="W43" s="65">
        <f t="shared" si="2"/>
        <v>4974</v>
      </c>
      <c r="X43" s="65">
        <f t="shared" si="2"/>
        <v>4832</v>
      </c>
      <c r="Y43" s="65">
        <f t="shared" si="2"/>
        <v>12445</v>
      </c>
      <c r="Z43" s="65">
        <f t="shared" si="2"/>
        <v>2236</v>
      </c>
      <c r="AA43" s="65">
        <f t="shared" si="2"/>
        <v>1969</v>
      </c>
      <c r="AB43" s="65">
        <f t="shared" si="2"/>
        <v>4340</v>
      </c>
      <c r="AC43" s="65">
        <f t="shared" si="2"/>
        <v>108150</v>
      </c>
      <c r="AD43" s="65">
        <f t="shared" si="2"/>
        <v>1326626</v>
      </c>
    </row>
    <row r="45" spans="1:30" ht="12.75" customHeight="1">
      <c r="A45" s="14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  <c r="Z45" s="25"/>
      <c r="AA45" s="25"/>
      <c r="AB45" s="25"/>
      <c r="AC45" s="25"/>
      <c r="AD45" s="25"/>
    </row>
    <row r="46" spans="1:30" ht="12.75" customHeight="1">
      <c r="A46" s="1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5"/>
      <c r="Z46" s="25"/>
      <c r="AA46" s="25"/>
      <c r="AB46" s="25"/>
      <c r="AC46" s="25"/>
      <c r="AD46" s="25"/>
    </row>
    <row r="47" spans="1:30" ht="12.75" customHeight="1">
      <c r="A47" s="1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25"/>
      <c r="AA47" s="25"/>
      <c r="AB47" s="25"/>
      <c r="AC47" s="25"/>
      <c r="AD47" s="25"/>
    </row>
    <row r="48" spans="1:30" ht="12.75">
      <c r="A48" s="1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25"/>
      <c r="AA48" s="25"/>
      <c r="AB48" s="25"/>
      <c r="AC48" s="25"/>
      <c r="AD48" s="25"/>
    </row>
    <row r="49" spans="1:30" ht="12.75">
      <c r="A49" s="1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  <c r="Z49" s="25"/>
      <c r="AA49" s="25"/>
      <c r="AB49" s="25"/>
      <c r="AC49" s="25"/>
      <c r="AD49" s="25"/>
    </row>
    <row r="50" spans="1:30" ht="12.75">
      <c r="A50" s="1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  <c r="Z50" s="25"/>
      <c r="AA50" s="25"/>
      <c r="AB50" s="25"/>
      <c r="AC50" s="25"/>
      <c r="AD50" s="25"/>
    </row>
    <row r="51" spans="1:30" ht="12.75">
      <c r="A51" s="1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/>
      <c r="Z51" s="25"/>
      <c r="AA51" s="25"/>
      <c r="AB51" s="25"/>
      <c r="AC51" s="25"/>
      <c r="AD51" s="25"/>
    </row>
    <row r="52" spans="1:30" ht="12.75">
      <c r="A52" s="1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  <c r="Z52" s="25"/>
      <c r="AA52" s="25"/>
      <c r="AB52" s="25"/>
      <c r="AC52" s="25"/>
      <c r="AD52" s="25"/>
    </row>
    <row r="53" spans="1:30" ht="12.75">
      <c r="A53" s="1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5"/>
      <c r="AA53" s="25"/>
      <c r="AB53" s="25"/>
      <c r="AC53" s="25"/>
      <c r="AD53" s="25"/>
    </row>
    <row r="54" spans="1:30" ht="12.75">
      <c r="A54" s="1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5"/>
      <c r="AA54" s="25"/>
      <c r="AB54" s="25"/>
      <c r="AC54" s="25"/>
      <c r="AD54" s="25"/>
    </row>
    <row r="55" spans="1:30" ht="12.75">
      <c r="A55" s="1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5"/>
      <c r="AA55" s="25"/>
      <c r="AB55" s="25"/>
      <c r="AC55" s="25"/>
      <c r="AD55" s="25"/>
    </row>
    <row r="56" spans="1:30" ht="12.75">
      <c r="A56" s="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25"/>
      <c r="AA56" s="25"/>
      <c r="AB56" s="25"/>
      <c r="AC56" s="25"/>
      <c r="AD56" s="25"/>
    </row>
    <row r="57" spans="1:30" ht="12.75">
      <c r="A57" s="1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  <c r="Z57" s="25"/>
      <c r="AA57" s="25"/>
      <c r="AB57" s="25"/>
      <c r="AC57" s="25"/>
      <c r="AD57" s="25"/>
    </row>
    <row r="58" spans="1:30" ht="12.75">
      <c r="A58" s="1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5"/>
      <c r="Z58" s="25"/>
      <c r="AA58" s="25"/>
      <c r="AB58" s="25"/>
      <c r="AC58" s="25"/>
      <c r="AD58" s="25"/>
    </row>
    <row r="59" spans="1:30" ht="12.75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5"/>
      <c r="AA59" s="25"/>
      <c r="AB59" s="25"/>
      <c r="AC59" s="25"/>
      <c r="AD59" s="25"/>
    </row>
    <row r="60" spans="1:30" ht="12.75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5"/>
      <c r="AA60" s="25"/>
      <c r="AB60" s="25"/>
      <c r="AC60" s="25"/>
      <c r="AD60" s="25"/>
    </row>
    <row r="61" spans="1:30" ht="12.75">
      <c r="A61" s="1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5"/>
      <c r="AA61" s="25"/>
      <c r="AB61" s="25"/>
      <c r="AC61" s="25"/>
      <c r="AD61" s="25"/>
    </row>
    <row r="62" spans="1:30" ht="12.75">
      <c r="A62" s="1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5"/>
      <c r="AA62" s="25"/>
      <c r="AB62" s="25"/>
      <c r="AC62" s="25"/>
      <c r="AD62" s="25"/>
    </row>
    <row r="63" spans="1:30" ht="12.75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5"/>
      <c r="AA63" s="25"/>
      <c r="AB63" s="25"/>
      <c r="AC63" s="25"/>
      <c r="AD63" s="25"/>
    </row>
    <row r="64" spans="1:30" ht="12.75">
      <c r="A64" s="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5"/>
      <c r="AA64" s="25"/>
      <c r="AB64" s="25"/>
      <c r="AC64" s="25"/>
      <c r="AD64" s="25"/>
    </row>
    <row r="65" spans="1:24" ht="12.75">
      <c r="A65" s="1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>
      <c r="A149" s="14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>
      <c r="A150" s="14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>
      <c r="A151" s="14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14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>
      <c r="A153" s="1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>
      <c r="A154" s="1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>
      <c r="A155" s="14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>
      <c r="A156" s="14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>
      <c r="A157" s="14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>
      <c r="A158" s="14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>
      <c r="A159" s="1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>
      <c r="A160" s="14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>
      <c r="A161" s="14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>
      <c r="A162" s="1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>
      <c r="A163" s="1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>
      <c r="A164" s="14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>
      <c r="A165" s="14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>
      <c r="A166" s="1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>
      <c r="A167" s="14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>
      <c r="A168" s="14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>
      <c r="A169" s="14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>
      <c r="A170" s="1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>
      <c r="A171" s="14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>
      <c r="A172" s="14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>
      <c r="A173" s="1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>
      <c r="A174" s="14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>
      <c r="A175" s="14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>
      <c r="A176" s="14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>
      <c r="A177" s="14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>
      <c r="A178" s="14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>
      <c r="A179" s="14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>
      <c r="A180" s="14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>
      <c r="A181" s="14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>
      <c r="A182" s="14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>
      <c r="A183" s="1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>
      <c r="A184" s="14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>
      <c r="A185" s="14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>
      <c r="A186" s="14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14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>
      <c r="A188" s="14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>
      <c r="A189" s="14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>
      <c r="A190" s="14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>
      <c r="A191" s="14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>
      <c r="A192" s="14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>
      <c r="A193" s="14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>
      <c r="A194" s="14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>
      <c r="A195" s="14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>
      <c r="A196" s="14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>
      <c r="A197" s="14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>
      <c r="A198" s="14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>
      <c r="A199" s="14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>
      <c r="A200" s="14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2.75">
      <c r="A201" s="14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2.75">
      <c r="A202" s="14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2.75">
      <c r="A203" s="14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2.75">
      <c r="A204" s="14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2.75">
      <c r="A205" s="14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2.75">
      <c r="A206" s="14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2.75">
      <c r="A207" s="14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2.75">
      <c r="A208" s="14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2.75">
      <c r="A209" s="14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2:11" ht="12.75">
      <c r="B210" s="47"/>
      <c r="C210" s="47"/>
      <c r="D210" s="47"/>
      <c r="E210" s="47"/>
      <c r="F210" s="47"/>
      <c r="G210" s="47"/>
      <c r="H210" s="47"/>
      <c r="I210" s="47"/>
      <c r="J210" s="47"/>
      <c r="K210" s="47"/>
    </row>
    <row r="211" spans="2:11" ht="12.75">
      <c r="B211" s="47"/>
      <c r="C211" s="47"/>
      <c r="D211" s="47"/>
      <c r="E211" s="47"/>
      <c r="F211" s="47"/>
      <c r="G211" s="47"/>
      <c r="H211" s="47"/>
      <c r="I211" s="47"/>
      <c r="J211" s="47"/>
      <c r="K211" s="47"/>
    </row>
    <row r="212" spans="2:11" ht="12.75">
      <c r="B212" s="47"/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2:11" ht="12.75"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2:11" ht="12.75">
      <c r="B214" s="47"/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2:11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2:11" ht="12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2:11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2:11" ht="12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2:11" ht="12.75">
      <c r="B219" s="47"/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2:11" ht="12.75">
      <c r="B220" s="47"/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2:11" ht="12.75">
      <c r="B221" s="47"/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2:11" ht="12.75">
      <c r="B222" s="47"/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2:11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2:11" ht="12.75">
      <c r="B224" s="47"/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2:11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2:11" ht="12.75">
      <c r="B226" s="47"/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2:11" ht="12.75">
      <c r="B227" s="47"/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2:11" ht="12.75">
      <c r="B228" s="47"/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2:11" ht="12.75">
      <c r="B229" s="47"/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2:11" ht="12.75">
      <c r="B230" s="47"/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2:11" ht="12.75">
      <c r="B231" s="47"/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2:11" ht="12.75">
      <c r="B232" s="47"/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2:11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2:11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2:11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2:11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2:11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2:11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2:11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2:11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2:11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2:11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2:11" ht="12.75"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2:11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2:11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2:11" ht="12.75">
      <c r="B246" s="47"/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2:11" ht="12.75">
      <c r="B247" s="47"/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2:11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2:11" ht="12.75">
      <c r="B249" s="47"/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2:11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2:11" ht="12.75">
      <c r="B251" s="47"/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2:11" ht="12.75">
      <c r="B252" s="47"/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2:11" ht="12.75"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2:11" ht="12.75">
      <c r="B254" s="47"/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2:11" ht="12.75"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2:11" ht="12.75"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2:11" ht="12.75"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2:11" ht="12.75">
      <c r="B258" s="47"/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2:11" ht="12.75"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2:11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2:11" ht="12.75">
      <c r="B261" s="47"/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2:11" ht="12.75">
      <c r="B262" s="47"/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2:11" ht="12.75">
      <c r="B263" s="47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2:11" ht="12.75">
      <c r="B264" s="47"/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2:11" ht="12.75">
      <c r="B265" s="47"/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2:11" ht="12.75">
      <c r="B266" s="47"/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2:11" ht="12.75">
      <c r="B267" s="47"/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2:11" ht="12.75">
      <c r="B268" s="47"/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2:11" ht="12.75">
      <c r="B269" s="47"/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2:11" ht="12.75">
      <c r="B270" s="47"/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2:11" ht="12.75">
      <c r="B271" s="47"/>
      <c r="C271" s="47"/>
      <c r="D271" s="47"/>
      <c r="E271" s="47"/>
      <c r="F271" s="47"/>
      <c r="G271" s="47"/>
      <c r="H271" s="47"/>
      <c r="I271" s="47"/>
      <c r="J271" s="47"/>
      <c r="K271" s="47"/>
    </row>
  </sheetData>
  <mergeCells count="27">
    <mergeCell ref="B18:K18"/>
    <mergeCell ref="A1:P1"/>
    <mergeCell ref="A2:P2"/>
    <mergeCell ref="A3:P3"/>
    <mergeCell ref="A4:P4"/>
    <mergeCell ref="A6:E6"/>
    <mergeCell ref="J11:L11"/>
    <mergeCell ref="B20:J20"/>
    <mergeCell ref="B21:J21"/>
    <mergeCell ref="B22:J22"/>
    <mergeCell ref="B23:J23"/>
    <mergeCell ref="B25:J25"/>
    <mergeCell ref="B26:J26"/>
    <mergeCell ref="B27:J27"/>
    <mergeCell ref="B28:J28"/>
    <mergeCell ref="B30:J30"/>
    <mergeCell ref="B31:J31"/>
    <mergeCell ref="B32:J32"/>
    <mergeCell ref="B33:J33"/>
    <mergeCell ref="B35:J35"/>
    <mergeCell ref="B36:J36"/>
    <mergeCell ref="B37:J37"/>
    <mergeCell ref="B38:J38"/>
    <mergeCell ref="B40:J40"/>
    <mergeCell ref="B41:J41"/>
    <mergeCell ref="B42:J42"/>
    <mergeCell ref="B43:J43"/>
  </mergeCells>
  <printOptions/>
  <pageMargins left="0.75" right="0.75" top="1" bottom="1" header="0" footer="0"/>
  <pageSetup horizontalDpi="600" verticalDpi="600" orientation="landscape" paperSize="9" scale="45"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4"/>
  <sheetViews>
    <sheetView tabSelected="1" zoomScale="55" zoomScaleNormal="55" workbookViewId="0" topLeftCell="A1">
      <selection activeCell="I47" sqref="I4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30" width="12.00390625" style="0" customWidth="1"/>
    <col min="31" max="16384" width="2.7109375" style="0" customWidth="1"/>
  </cols>
  <sheetData>
    <row r="1" spans="1:16" s="3" customFormat="1" ht="12.7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s="3" customFormat="1" ht="12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3" customFormat="1" ht="12.7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3" customFormat="1" ht="12.75" customHeight="1">
      <c r="A4" s="113" t="s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="3" customFormat="1" ht="12"/>
    <row r="6" spans="1:24" s="3" customFormat="1" ht="12.75" customHeight="1">
      <c r="A6" s="114" t="s">
        <v>4</v>
      </c>
      <c r="B6" s="115"/>
      <c r="C6" s="115"/>
      <c r="D6" s="115"/>
      <c r="E6" s="116"/>
      <c r="F6" s="28"/>
      <c r="G6" s="29"/>
      <c r="H6" s="29"/>
      <c r="I6" s="30"/>
      <c r="J6" s="53" t="s">
        <v>216</v>
      </c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3" customFormat="1" ht="12">
      <c r="A8" s="30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150</v>
      </c>
      <c r="K8" s="5"/>
      <c r="L8" s="5"/>
      <c r="M8" s="5"/>
      <c r="N8" s="5"/>
      <c r="O8" s="5"/>
      <c r="P8" s="5"/>
      <c r="Q8" s="32"/>
      <c r="R8" s="30"/>
      <c r="S8" s="30"/>
      <c r="T8" s="30"/>
      <c r="U8" s="30"/>
      <c r="V8" s="30"/>
      <c r="W8" s="30"/>
      <c r="X8" s="30"/>
    </row>
    <row r="9" spans="1:24" s="37" customFormat="1" ht="12">
      <c r="A9" s="33"/>
      <c r="B9" s="34" t="s">
        <v>124</v>
      </c>
      <c r="C9" s="35"/>
      <c r="D9" s="35"/>
      <c r="E9" s="35"/>
      <c r="F9" s="35"/>
      <c r="G9" s="35"/>
      <c r="H9" s="35"/>
      <c r="I9" s="35"/>
      <c r="J9" s="35" t="s">
        <v>135</v>
      </c>
      <c r="K9" s="35"/>
      <c r="L9" s="35"/>
      <c r="M9" s="35"/>
      <c r="N9" s="35"/>
      <c r="O9" s="35"/>
      <c r="P9" s="35"/>
      <c r="Q9" s="36"/>
      <c r="R9" s="33"/>
      <c r="S9" s="33"/>
      <c r="T9" s="33"/>
      <c r="U9" s="33"/>
      <c r="V9" s="33"/>
      <c r="W9" s="33"/>
      <c r="X9" s="33"/>
    </row>
    <row r="10" spans="1:24" s="3" customFormat="1" ht="12">
      <c r="A10" s="30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193</v>
      </c>
      <c r="K10" s="7"/>
      <c r="L10" s="7"/>
      <c r="M10" s="7"/>
      <c r="N10" s="7"/>
      <c r="O10" s="7"/>
      <c r="P10" s="7"/>
      <c r="Q10" s="38"/>
      <c r="R10" s="30"/>
      <c r="S10" s="30"/>
      <c r="T10" s="30"/>
      <c r="U10" s="30"/>
      <c r="V10" s="30"/>
      <c r="W10" s="30"/>
      <c r="X10" s="30"/>
    </row>
    <row r="11" spans="1:24" s="3" customFormat="1" ht="12">
      <c r="A11" s="30"/>
      <c r="B11" s="6" t="s">
        <v>126</v>
      </c>
      <c r="C11" s="7"/>
      <c r="D11" s="7"/>
      <c r="E11" s="7"/>
      <c r="F11" s="7"/>
      <c r="G11" s="7"/>
      <c r="H11" s="7"/>
      <c r="I11" s="7"/>
      <c r="J11" s="103" t="s">
        <v>127</v>
      </c>
      <c r="K11" s="104"/>
      <c r="L11" s="104"/>
      <c r="M11" s="7"/>
      <c r="N11" s="7"/>
      <c r="O11" s="7"/>
      <c r="P11" s="7"/>
      <c r="Q11" s="38"/>
      <c r="R11" s="30"/>
      <c r="S11" s="30"/>
      <c r="T11" s="30"/>
      <c r="U11" s="30"/>
      <c r="V11" s="30"/>
      <c r="W11" s="30"/>
      <c r="X11" s="30"/>
    </row>
    <row r="12" spans="1:24" s="3" customFormat="1" ht="12">
      <c r="A12" s="30"/>
      <c r="B12" s="6" t="s">
        <v>7</v>
      </c>
      <c r="C12" s="7"/>
      <c r="D12" s="7"/>
      <c r="E12" s="7"/>
      <c r="F12" s="7"/>
      <c r="G12" s="7"/>
      <c r="H12" s="7"/>
      <c r="I12" s="7"/>
      <c r="J12" s="7" t="s">
        <v>151</v>
      </c>
      <c r="K12" s="7"/>
      <c r="L12" s="7"/>
      <c r="M12" s="7"/>
      <c r="N12" s="7"/>
      <c r="O12" s="7"/>
      <c r="P12" s="7"/>
      <c r="Q12" s="38"/>
      <c r="R12" s="30"/>
      <c r="S12" s="30"/>
      <c r="T12" s="30"/>
      <c r="U12" s="30"/>
      <c r="V12" s="30"/>
      <c r="W12" s="30"/>
      <c r="X12" s="30"/>
    </row>
    <row r="13" spans="1:24" s="3" customFormat="1" ht="12">
      <c r="A13" s="30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9"/>
      <c r="R13" s="30"/>
      <c r="S13" s="30"/>
      <c r="T13" s="30"/>
      <c r="U13" s="30"/>
      <c r="V13" s="30"/>
      <c r="W13" s="30"/>
      <c r="X13" s="30"/>
    </row>
    <row r="14" spans="1:2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40"/>
      <c r="W14" s="40"/>
      <c r="X14" s="40"/>
    </row>
    <row r="15" spans="1:2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40"/>
      <c r="W15" s="14"/>
      <c r="X15" s="14"/>
    </row>
    <row r="16" spans="1:2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30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57" t="s">
        <v>195</v>
      </c>
      <c r="M17" s="57" t="s">
        <v>196</v>
      </c>
      <c r="N17" s="57" t="s">
        <v>197</v>
      </c>
      <c r="O17" s="57" t="s">
        <v>198</v>
      </c>
      <c r="P17" s="57" t="s">
        <v>199</v>
      </c>
      <c r="Q17" s="57" t="s">
        <v>200</v>
      </c>
      <c r="R17" s="57" t="s">
        <v>201</v>
      </c>
      <c r="S17" s="57" t="s">
        <v>202</v>
      </c>
      <c r="T17" s="57" t="s">
        <v>203</v>
      </c>
      <c r="U17" s="57" t="s">
        <v>211</v>
      </c>
      <c r="V17" s="57" t="s">
        <v>205</v>
      </c>
      <c r="W17" s="57" t="s">
        <v>206</v>
      </c>
      <c r="X17" s="57" t="s">
        <v>207</v>
      </c>
      <c r="Y17" s="57" t="s">
        <v>208</v>
      </c>
      <c r="Z17" s="57" t="s">
        <v>209</v>
      </c>
      <c r="AA17" s="57" t="s">
        <v>210</v>
      </c>
      <c r="AB17" s="57" t="s">
        <v>218</v>
      </c>
      <c r="AC17" s="57" t="s">
        <v>194</v>
      </c>
      <c r="AD17" s="59" t="s">
        <v>149</v>
      </c>
    </row>
    <row r="18" spans="2:30" ht="12.75" customHeight="1">
      <c r="B18" s="110" t="s">
        <v>9</v>
      </c>
      <c r="C18" s="111"/>
      <c r="D18" s="111"/>
      <c r="E18" s="111"/>
      <c r="F18" s="111"/>
      <c r="G18" s="111"/>
      <c r="H18" s="111"/>
      <c r="I18" s="111"/>
      <c r="J18" s="111"/>
      <c r="K18" s="112"/>
      <c r="L18" s="56">
        <v>2201</v>
      </c>
      <c r="M18" s="56">
        <v>2202</v>
      </c>
      <c r="N18" s="56">
        <v>2203</v>
      </c>
      <c r="O18" s="56">
        <v>2204</v>
      </c>
      <c r="P18" s="56">
        <v>2205</v>
      </c>
      <c r="Q18" s="56">
        <v>2206</v>
      </c>
      <c r="R18" s="56">
        <v>2207</v>
      </c>
      <c r="S18" s="56">
        <v>2208</v>
      </c>
      <c r="T18" s="56">
        <v>2209</v>
      </c>
      <c r="U18" s="56">
        <v>2210</v>
      </c>
      <c r="V18" s="56">
        <v>2211</v>
      </c>
      <c r="W18" s="56">
        <v>2212</v>
      </c>
      <c r="X18" s="56">
        <v>2213</v>
      </c>
      <c r="Y18" s="56">
        <v>2214</v>
      </c>
      <c r="Z18" s="56">
        <v>2215</v>
      </c>
      <c r="AA18" s="56">
        <v>2216</v>
      </c>
      <c r="AB18" s="56">
        <v>2217</v>
      </c>
      <c r="AC18" s="57" t="s">
        <v>219</v>
      </c>
      <c r="AD18" s="58"/>
    </row>
    <row r="19" spans="1:30" ht="12.75" customHeight="1">
      <c r="A19" s="14"/>
      <c r="B19" s="44"/>
      <c r="C19" s="21"/>
      <c r="D19" s="21"/>
      <c r="E19" s="21"/>
      <c r="F19" s="21"/>
      <c r="G19" s="21"/>
      <c r="H19" s="21"/>
      <c r="I19" s="21"/>
      <c r="J19" s="21"/>
      <c r="K19" s="21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6"/>
      <c r="AA19" s="46"/>
      <c r="AB19" s="46"/>
      <c r="AC19" s="46"/>
      <c r="AD19" s="46"/>
    </row>
    <row r="20" spans="1:30" ht="12.75" customHeight="1">
      <c r="A20" s="14"/>
      <c r="B20" s="107" t="s">
        <v>152</v>
      </c>
      <c r="C20" s="107"/>
      <c r="D20" s="107"/>
      <c r="E20" s="107"/>
      <c r="F20" s="107"/>
      <c r="G20" s="107"/>
      <c r="H20" s="107"/>
      <c r="I20" s="107"/>
      <c r="J20" s="108"/>
      <c r="K20" s="61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90"/>
    </row>
    <row r="21" spans="1:30" s="16" customFormat="1" ht="12.75">
      <c r="A21" s="15"/>
      <c r="B21" s="109" t="s">
        <v>138</v>
      </c>
      <c r="C21" s="109"/>
      <c r="D21" s="109"/>
      <c r="E21" s="109"/>
      <c r="F21" s="109"/>
      <c r="G21" s="109"/>
      <c r="H21" s="109"/>
      <c r="I21" s="109"/>
      <c r="J21" s="109"/>
      <c r="K21" s="78" t="s">
        <v>153</v>
      </c>
      <c r="L21" s="91">
        <v>880</v>
      </c>
      <c r="M21" s="91">
        <v>130</v>
      </c>
      <c r="N21" s="91">
        <v>142</v>
      </c>
      <c r="O21" s="91">
        <v>138</v>
      </c>
      <c r="P21" s="91">
        <v>153</v>
      </c>
      <c r="Q21" s="91">
        <v>32</v>
      </c>
      <c r="R21" s="91">
        <v>41</v>
      </c>
      <c r="S21" s="91">
        <v>11</v>
      </c>
      <c r="T21" s="91">
        <v>103</v>
      </c>
      <c r="U21" s="91">
        <v>94</v>
      </c>
      <c r="V21" s="91">
        <v>158</v>
      </c>
      <c r="W21" s="91">
        <v>78</v>
      </c>
      <c r="X21" s="91">
        <v>79</v>
      </c>
      <c r="Y21" s="91">
        <v>230</v>
      </c>
      <c r="Z21" s="91">
        <v>44</v>
      </c>
      <c r="AA21" s="91">
        <v>13</v>
      </c>
      <c r="AB21" s="91">
        <v>142</v>
      </c>
      <c r="AC21" s="91">
        <f>SUM(L21:AB21)</f>
        <v>2468</v>
      </c>
      <c r="AD21" s="91">
        <v>44858</v>
      </c>
    </row>
    <row r="22" spans="1:30" s="16" customFormat="1" ht="12.75">
      <c r="A22" s="15"/>
      <c r="B22" s="109" t="s">
        <v>154</v>
      </c>
      <c r="C22" s="109"/>
      <c r="D22" s="109"/>
      <c r="E22" s="109"/>
      <c r="F22" s="109"/>
      <c r="G22" s="109"/>
      <c r="H22" s="109"/>
      <c r="I22" s="109"/>
      <c r="J22" s="109"/>
      <c r="K22" s="78" t="s">
        <v>155</v>
      </c>
      <c r="L22" s="91">
        <v>4723</v>
      </c>
      <c r="M22" s="91">
        <v>743</v>
      </c>
      <c r="N22" s="91">
        <v>682</v>
      </c>
      <c r="O22" s="91">
        <v>1029</v>
      </c>
      <c r="P22" s="91">
        <v>780</v>
      </c>
      <c r="Q22" s="91">
        <v>84</v>
      </c>
      <c r="R22" s="91">
        <v>277</v>
      </c>
      <c r="S22" s="91">
        <v>45</v>
      </c>
      <c r="T22" s="91">
        <v>345</v>
      </c>
      <c r="U22" s="91">
        <v>346</v>
      </c>
      <c r="V22" s="91">
        <v>728</v>
      </c>
      <c r="W22" s="91">
        <v>344</v>
      </c>
      <c r="X22" s="91">
        <v>576</v>
      </c>
      <c r="Y22" s="91">
        <v>1481</v>
      </c>
      <c r="Z22" s="91">
        <v>561</v>
      </c>
      <c r="AA22" s="91">
        <v>58</v>
      </c>
      <c r="AB22" s="91">
        <v>653</v>
      </c>
      <c r="AC22" s="91">
        <f>SUM(L22:AB22)</f>
        <v>13455</v>
      </c>
      <c r="AD22" s="91">
        <v>148309</v>
      </c>
    </row>
    <row r="23" spans="1:30" s="16" customFormat="1" ht="12.75">
      <c r="A23" s="15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81"/>
    </row>
    <row r="24" spans="1:30" s="16" customFormat="1" ht="12.75">
      <c r="A24" s="15"/>
      <c r="B24" s="107" t="s">
        <v>156</v>
      </c>
      <c r="C24" s="107"/>
      <c r="D24" s="107"/>
      <c r="E24" s="107"/>
      <c r="F24" s="107"/>
      <c r="G24" s="107"/>
      <c r="H24" s="107"/>
      <c r="I24" s="107"/>
      <c r="J24" s="108"/>
      <c r="K24" s="61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81"/>
    </row>
    <row r="25" spans="1:30" s="16" customFormat="1" ht="12.75">
      <c r="A25" s="15"/>
      <c r="B25" s="109" t="s">
        <v>138</v>
      </c>
      <c r="C25" s="109"/>
      <c r="D25" s="109"/>
      <c r="E25" s="109"/>
      <c r="F25" s="109"/>
      <c r="G25" s="109"/>
      <c r="H25" s="109"/>
      <c r="I25" s="109"/>
      <c r="J25" s="109"/>
      <c r="K25" s="78" t="s">
        <v>157</v>
      </c>
      <c r="L25" s="91">
        <v>3165</v>
      </c>
      <c r="M25" s="91">
        <v>264</v>
      </c>
      <c r="N25" s="91">
        <v>430</v>
      </c>
      <c r="O25" s="91">
        <v>476</v>
      </c>
      <c r="P25" s="91">
        <v>591</v>
      </c>
      <c r="Q25" s="91">
        <v>529</v>
      </c>
      <c r="R25" s="91">
        <v>221</v>
      </c>
      <c r="S25" s="91">
        <v>26</v>
      </c>
      <c r="T25" s="91">
        <v>196</v>
      </c>
      <c r="U25" s="91">
        <v>351</v>
      </c>
      <c r="V25" s="91">
        <v>462</v>
      </c>
      <c r="W25" s="91">
        <v>507</v>
      </c>
      <c r="X25" s="91">
        <v>422</v>
      </c>
      <c r="Y25" s="91">
        <v>1219</v>
      </c>
      <c r="Z25" s="91">
        <v>317</v>
      </c>
      <c r="AA25" s="91">
        <v>387</v>
      </c>
      <c r="AB25" s="91">
        <v>521</v>
      </c>
      <c r="AC25" s="91">
        <f>SUM(L25:AB25)</f>
        <v>10084</v>
      </c>
      <c r="AD25" s="91">
        <v>198238</v>
      </c>
    </row>
    <row r="26" spans="1:30" s="16" customFormat="1" ht="14.25" customHeight="1">
      <c r="A26" s="15"/>
      <c r="B26" s="109" t="s">
        <v>154</v>
      </c>
      <c r="C26" s="109"/>
      <c r="D26" s="109"/>
      <c r="E26" s="109"/>
      <c r="F26" s="109"/>
      <c r="G26" s="109"/>
      <c r="H26" s="109"/>
      <c r="I26" s="109"/>
      <c r="J26" s="109"/>
      <c r="K26" s="78" t="s">
        <v>158</v>
      </c>
      <c r="L26" s="91">
        <v>7491</v>
      </c>
      <c r="M26" s="91">
        <v>623</v>
      </c>
      <c r="N26" s="91">
        <v>1168</v>
      </c>
      <c r="O26" s="91">
        <v>1286</v>
      </c>
      <c r="P26" s="91">
        <v>1747</v>
      </c>
      <c r="Q26" s="91">
        <v>1116</v>
      </c>
      <c r="R26" s="91">
        <v>477</v>
      </c>
      <c r="S26" s="91">
        <v>61</v>
      </c>
      <c r="T26" s="91">
        <v>430</v>
      </c>
      <c r="U26" s="91">
        <v>897</v>
      </c>
      <c r="V26" s="91">
        <v>1389</v>
      </c>
      <c r="W26" s="91">
        <v>1234</v>
      </c>
      <c r="X26" s="91">
        <v>1008</v>
      </c>
      <c r="Y26" s="91">
        <v>3415</v>
      </c>
      <c r="Z26" s="91">
        <v>884</v>
      </c>
      <c r="AA26" s="91">
        <v>797</v>
      </c>
      <c r="AB26" s="91">
        <v>1193</v>
      </c>
      <c r="AC26" s="91">
        <f>SUM(L26:AB26)</f>
        <v>25216</v>
      </c>
      <c r="AD26" s="91">
        <v>443760</v>
      </c>
    </row>
    <row r="27" spans="1:30" ht="12.75">
      <c r="A27" s="14"/>
      <c r="B27" s="79"/>
      <c r="C27" s="82"/>
      <c r="D27" s="82"/>
      <c r="E27" s="82"/>
      <c r="F27" s="82"/>
      <c r="G27" s="82"/>
      <c r="H27" s="82"/>
      <c r="I27" s="82"/>
      <c r="J27" s="84"/>
      <c r="K27" s="8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</row>
    <row r="28" spans="1:30" ht="12.75">
      <c r="A28" s="14"/>
      <c r="B28" s="107" t="s">
        <v>159</v>
      </c>
      <c r="C28" s="107"/>
      <c r="D28" s="107"/>
      <c r="E28" s="107"/>
      <c r="F28" s="107"/>
      <c r="G28" s="107"/>
      <c r="H28" s="107"/>
      <c r="I28" s="107"/>
      <c r="J28" s="120"/>
      <c r="K28" s="61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</row>
    <row r="29" spans="1:30" ht="12.75">
      <c r="A29" s="14"/>
      <c r="B29" s="109" t="s">
        <v>138</v>
      </c>
      <c r="C29" s="109"/>
      <c r="D29" s="109"/>
      <c r="E29" s="109"/>
      <c r="F29" s="109"/>
      <c r="G29" s="109"/>
      <c r="H29" s="109"/>
      <c r="I29" s="109"/>
      <c r="J29" s="109"/>
      <c r="K29" s="78" t="s">
        <v>160</v>
      </c>
      <c r="L29" s="91">
        <v>221</v>
      </c>
      <c r="M29" s="91">
        <v>38</v>
      </c>
      <c r="N29" s="91">
        <v>24</v>
      </c>
      <c r="O29" s="91">
        <v>15</v>
      </c>
      <c r="P29" s="91">
        <v>10</v>
      </c>
      <c r="Q29" s="91">
        <v>14</v>
      </c>
      <c r="R29" s="91">
        <v>23</v>
      </c>
      <c r="S29" s="91">
        <v>6</v>
      </c>
      <c r="T29" s="91">
        <v>0</v>
      </c>
      <c r="U29" s="91">
        <v>24</v>
      </c>
      <c r="V29" s="91">
        <v>5</v>
      </c>
      <c r="W29" s="91">
        <v>13</v>
      </c>
      <c r="X29" s="91">
        <v>2</v>
      </c>
      <c r="Y29" s="91">
        <v>18</v>
      </c>
      <c r="Z29" s="91">
        <v>1</v>
      </c>
      <c r="AA29" s="91">
        <v>11</v>
      </c>
      <c r="AB29" s="91">
        <v>37</v>
      </c>
      <c r="AC29" s="91">
        <f>SUM(L29:AB29)</f>
        <v>462</v>
      </c>
      <c r="AD29" s="91">
        <v>9488</v>
      </c>
    </row>
    <row r="30" spans="1:30" ht="12.75">
      <c r="A30" s="14"/>
      <c r="B30" s="109" t="s">
        <v>154</v>
      </c>
      <c r="C30" s="109"/>
      <c r="D30" s="109"/>
      <c r="E30" s="109"/>
      <c r="F30" s="109"/>
      <c r="G30" s="109"/>
      <c r="H30" s="109"/>
      <c r="I30" s="109"/>
      <c r="J30" s="109"/>
      <c r="K30" s="78" t="s">
        <v>161</v>
      </c>
      <c r="L30" s="91">
        <v>494</v>
      </c>
      <c r="M30" s="91">
        <v>100</v>
      </c>
      <c r="N30" s="91">
        <v>51</v>
      </c>
      <c r="O30" s="91">
        <v>27</v>
      </c>
      <c r="P30" s="91">
        <v>13</v>
      </c>
      <c r="Q30" s="91">
        <v>24</v>
      </c>
      <c r="R30" s="91">
        <v>44</v>
      </c>
      <c r="S30" s="91">
        <v>8</v>
      </c>
      <c r="T30" s="91">
        <v>0</v>
      </c>
      <c r="U30" s="91">
        <v>52</v>
      </c>
      <c r="V30" s="91">
        <v>19</v>
      </c>
      <c r="W30" s="91">
        <v>22</v>
      </c>
      <c r="X30" s="91">
        <v>2</v>
      </c>
      <c r="Y30" s="91">
        <v>42</v>
      </c>
      <c r="Z30" s="91">
        <v>15</v>
      </c>
      <c r="AA30" s="91">
        <v>29</v>
      </c>
      <c r="AB30" s="91">
        <v>70</v>
      </c>
      <c r="AC30" s="91">
        <f>SUM(L30:AB30)</f>
        <v>1012</v>
      </c>
      <c r="AD30" s="91">
        <v>34043</v>
      </c>
    </row>
    <row r="31" spans="1:30" ht="12.75">
      <c r="A31" s="14"/>
      <c r="B31" s="79"/>
      <c r="C31" s="82"/>
      <c r="D31" s="82"/>
      <c r="E31" s="82"/>
      <c r="F31" s="82"/>
      <c r="G31" s="82"/>
      <c r="H31" s="82"/>
      <c r="I31" s="82"/>
      <c r="J31" s="84"/>
      <c r="K31" s="8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1:30" ht="12.75" customHeight="1">
      <c r="A32" s="14"/>
      <c r="B32" s="107" t="s">
        <v>162</v>
      </c>
      <c r="C32" s="107"/>
      <c r="D32" s="107"/>
      <c r="E32" s="107"/>
      <c r="F32" s="107"/>
      <c r="G32" s="107"/>
      <c r="H32" s="107"/>
      <c r="I32" s="107"/>
      <c r="J32" s="120"/>
      <c r="K32" s="61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</row>
    <row r="33" spans="1:30" ht="12.75">
      <c r="A33" s="14"/>
      <c r="B33" s="109" t="s">
        <v>138</v>
      </c>
      <c r="C33" s="109"/>
      <c r="D33" s="109"/>
      <c r="E33" s="109"/>
      <c r="F33" s="109"/>
      <c r="G33" s="109"/>
      <c r="H33" s="109"/>
      <c r="I33" s="109"/>
      <c r="J33" s="109"/>
      <c r="K33" s="78" t="s">
        <v>163</v>
      </c>
      <c r="L33" s="91">
        <v>5</v>
      </c>
      <c r="M33" s="91">
        <v>4</v>
      </c>
      <c r="N33" s="91">
        <v>0</v>
      </c>
      <c r="O33" s="91">
        <v>4</v>
      </c>
      <c r="P33" s="91">
        <v>2</v>
      </c>
      <c r="Q33" s="91">
        <v>0</v>
      </c>
      <c r="R33" s="91">
        <v>1</v>
      </c>
      <c r="S33" s="91">
        <v>0</v>
      </c>
      <c r="T33" s="91">
        <v>0</v>
      </c>
      <c r="U33" s="91">
        <v>2</v>
      </c>
      <c r="V33" s="91">
        <v>3</v>
      </c>
      <c r="W33" s="91">
        <v>15</v>
      </c>
      <c r="X33" s="91">
        <v>1</v>
      </c>
      <c r="Y33" s="91">
        <v>6</v>
      </c>
      <c r="Z33" s="91">
        <v>1</v>
      </c>
      <c r="AA33" s="91">
        <v>0</v>
      </c>
      <c r="AB33" s="91">
        <v>1</v>
      </c>
      <c r="AC33" s="91">
        <f>SUM(L33:AB33)</f>
        <v>45</v>
      </c>
      <c r="AD33" s="91">
        <v>10391</v>
      </c>
    </row>
    <row r="34" spans="1:30" ht="12.75" customHeight="1">
      <c r="A34" s="14"/>
      <c r="B34" s="109" t="s">
        <v>154</v>
      </c>
      <c r="C34" s="109"/>
      <c r="D34" s="109"/>
      <c r="E34" s="109"/>
      <c r="F34" s="109"/>
      <c r="G34" s="109"/>
      <c r="H34" s="109"/>
      <c r="I34" s="109"/>
      <c r="J34" s="109"/>
      <c r="K34" s="78" t="s">
        <v>164</v>
      </c>
      <c r="L34" s="91">
        <v>20</v>
      </c>
      <c r="M34" s="91">
        <v>8</v>
      </c>
      <c r="N34" s="91">
        <v>0</v>
      </c>
      <c r="O34" s="91">
        <v>10</v>
      </c>
      <c r="P34" s="91">
        <v>4</v>
      </c>
      <c r="Q34" s="91">
        <v>0</v>
      </c>
      <c r="R34" s="91">
        <v>4</v>
      </c>
      <c r="S34" s="91">
        <v>0</v>
      </c>
      <c r="T34" s="91">
        <v>0</v>
      </c>
      <c r="U34" s="91">
        <v>2</v>
      </c>
      <c r="V34" s="91">
        <v>23</v>
      </c>
      <c r="W34" s="91">
        <v>37</v>
      </c>
      <c r="X34" s="91">
        <v>1</v>
      </c>
      <c r="Y34" s="91">
        <v>16</v>
      </c>
      <c r="Z34" s="91">
        <v>3</v>
      </c>
      <c r="AA34" s="91">
        <v>0</v>
      </c>
      <c r="AB34" s="91">
        <v>1</v>
      </c>
      <c r="AC34" s="91">
        <f>SUM(L34:AB34)</f>
        <v>129</v>
      </c>
      <c r="AD34" s="91">
        <v>61424</v>
      </c>
    </row>
    <row r="35" spans="1:30" ht="12.75">
      <c r="A35" s="14"/>
      <c r="B35" s="107"/>
      <c r="C35" s="107"/>
      <c r="D35" s="107"/>
      <c r="E35" s="107"/>
      <c r="F35" s="107"/>
      <c r="G35" s="107"/>
      <c r="H35" s="107"/>
      <c r="I35" s="107"/>
      <c r="J35" s="108"/>
      <c r="K35" s="84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</row>
    <row r="36" spans="1:30" ht="12.75" customHeight="1">
      <c r="A36" s="14"/>
      <c r="B36" s="121" t="s">
        <v>165</v>
      </c>
      <c r="C36" s="121"/>
      <c r="D36" s="121"/>
      <c r="E36" s="121"/>
      <c r="F36" s="121"/>
      <c r="G36" s="121"/>
      <c r="H36" s="121"/>
      <c r="I36" s="121"/>
      <c r="J36" s="120"/>
      <c r="K36" s="6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</row>
    <row r="37" spans="1:30" ht="12.75">
      <c r="A37" s="14"/>
      <c r="B37" s="109" t="s">
        <v>138</v>
      </c>
      <c r="C37" s="109"/>
      <c r="D37" s="109"/>
      <c r="E37" s="109"/>
      <c r="F37" s="109"/>
      <c r="G37" s="109"/>
      <c r="H37" s="109"/>
      <c r="I37" s="109"/>
      <c r="J37" s="109"/>
      <c r="K37" s="78" t="s">
        <v>166</v>
      </c>
      <c r="L37" s="91">
        <v>54</v>
      </c>
      <c r="M37" s="91">
        <v>9</v>
      </c>
      <c r="N37" s="91">
        <v>11</v>
      </c>
      <c r="O37" s="91">
        <v>25</v>
      </c>
      <c r="P37" s="91">
        <v>2</v>
      </c>
      <c r="Q37" s="91">
        <v>0</v>
      </c>
      <c r="R37" s="91">
        <v>2</v>
      </c>
      <c r="S37" s="91">
        <v>0</v>
      </c>
      <c r="T37" s="91">
        <v>64</v>
      </c>
      <c r="U37" s="91">
        <v>4</v>
      </c>
      <c r="V37" s="91">
        <v>1</v>
      </c>
      <c r="W37" s="91">
        <v>41</v>
      </c>
      <c r="X37" s="91">
        <v>1</v>
      </c>
      <c r="Y37" s="91">
        <v>68</v>
      </c>
      <c r="Z37" s="91">
        <v>0</v>
      </c>
      <c r="AA37" s="91">
        <v>1</v>
      </c>
      <c r="AB37" s="91">
        <v>3</v>
      </c>
      <c r="AC37" s="91">
        <f>SUM(L37:AB37)</f>
        <v>286</v>
      </c>
      <c r="AD37" s="91">
        <v>5689</v>
      </c>
    </row>
    <row r="38" spans="1:30" ht="12.75" customHeight="1">
      <c r="A38" s="14"/>
      <c r="B38" s="109" t="s">
        <v>154</v>
      </c>
      <c r="C38" s="109"/>
      <c r="D38" s="109"/>
      <c r="E38" s="109"/>
      <c r="F38" s="109"/>
      <c r="G38" s="109"/>
      <c r="H38" s="109"/>
      <c r="I38" s="109"/>
      <c r="J38" s="109"/>
      <c r="K38" s="78" t="s">
        <v>167</v>
      </c>
      <c r="L38" s="91">
        <v>85</v>
      </c>
      <c r="M38" s="91">
        <v>13</v>
      </c>
      <c r="N38" s="91">
        <v>14</v>
      </c>
      <c r="O38" s="91">
        <v>33</v>
      </c>
      <c r="P38" s="91">
        <v>3</v>
      </c>
      <c r="Q38" s="91">
        <v>0</v>
      </c>
      <c r="R38" s="91">
        <v>3</v>
      </c>
      <c r="S38" s="91">
        <v>0</v>
      </c>
      <c r="T38" s="91">
        <v>74</v>
      </c>
      <c r="U38" s="91">
        <v>4</v>
      </c>
      <c r="V38" s="91">
        <v>2</v>
      </c>
      <c r="W38" s="91">
        <v>63</v>
      </c>
      <c r="X38" s="91">
        <v>1</v>
      </c>
      <c r="Y38" s="91">
        <v>126</v>
      </c>
      <c r="Z38" s="91">
        <v>0</v>
      </c>
      <c r="AA38" s="91">
        <v>2</v>
      </c>
      <c r="AB38" s="91">
        <v>4</v>
      </c>
      <c r="AC38" s="91">
        <f>SUM(L38:AB38)</f>
        <v>427</v>
      </c>
      <c r="AD38" s="91">
        <v>9263</v>
      </c>
    </row>
    <row r="39" spans="1:30" ht="12.75" customHeight="1">
      <c r="A39" s="14"/>
      <c r="B39" s="107"/>
      <c r="C39" s="107"/>
      <c r="D39" s="107"/>
      <c r="E39" s="107"/>
      <c r="F39" s="107"/>
      <c r="G39" s="107"/>
      <c r="H39" s="107"/>
      <c r="I39" s="107"/>
      <c r="J39" s="108"/>
      <c r="K39" s="86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:30" ht="12.75" customHeight="1">
      <c r="A40" s="14"/>
      <c r="B40" s="121" t="s">
        <v>168</v>
      </c>
      <c r="C40" s="121"/>
      <c r="D40" s="121"/>
      <c r="E40" s="121"/>
      <c r="F40" s="121"/>
      <c r="G40" s="121"/>
      <c r="H40" s="121"/>
      <c r="I40" s="121"/>
      <c r="J40" s="120"/>
      <c r="K40" s="61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1:30" ht="12.75">
      <c r="A41" s="14"/>
      <c r="B41" s="109" t="s">
        <v>138</v>
      </c>
      <c r="C41" s="109"/>
      <c r="D41" s="109"/>
      <c r="E41" s="109"/>
      <c r="F41" s="109"/>
      <c r="G41" s="109"/>
      <c r="H41" s="109"/>
      <c r="I41" s="109"/>
      <c r="J41" s="109"/>
      <c r="K41" s="78" t="s">
        <v>169</v>
      </c>
      <c r="L41" s="91">
        <v>305</v>
      </c>
      <c r="M41" s="91">
        <v>67</v>
      </c>
      <c r="N41" s="91">
        <v>62</v>
      </c>
      <c r="O41" s="91">
        <v>72</v>
      </c>
      <c r="P41" s="91">
        <v>88</v>
      </c>
      <c r="Q41" s="91">
        <v>15</v>
      </c>
      <c r="R41" s="91">
        <v>34</v>
      </c>
      <c r="S41" s="91">
        <v>9</v>
      </c>
      <c r="T41" s="91">
        <v>4</v>
      </c>
      <c r="U41" s="91">
        <v>16</v>
      </c>
      <c r="V41" s="91">
        <v>16</v>
      </c>
      <c r="W41" s="91">
        <v>53</v>
      </c>
      <c r="X41" s="91">
        <v>8</v>
      </c>
      <c r="Y41" s="91">
        <v>64</v>
      </c>
      <c r="Z41" s="91">
        <v>10</v>
      </c>
      <c r="AA41" s="91">
        <v>19</v>
      </c>
      <c r="AB41" s="91">
        <v>74</v>
      </c>
      <c r="AC41" s="91">
        <f>SUM(L41:AB41)</f>
        <v>916</v>
      </c>
      <c r="AD41" s="91">
        <v>29880</v>
      </c>
    </row>
    <row r="42" spans="1:30" ht="12.75">
      <c r="A42" s="14"/>
      <c r="B42" s="109" t="s">
        <v>154</v>
      </c>
      <c r="C42" s="109"/>
      <c r="D42" s="109"/>
      <c r="E42" s="109"/>
      <c r="F42" s="109"/>
      <c r="G42" s="109"/>
      <c r="H42" s="109"/>
      <c r="I42" s="109"/>
      <c r="J42" s="109"/>
      <c r="K42" s="78" t="s">
        <v>170</v>
      </c>
      <c r="L42" s="91">
        <v>1479</v>
      </c>
      <c r="M42" s="91">
        <v>197</v>
      </c>
      <c r="N42" s="91">
        <v>182</v>
      </c>
      <c r="O42" s="91">
        <v>160</v>
      </c>
      <c r="P42" s="91">
        <v>279</v>
      </c>
      <c r="Q42" s="91">
        <v>48</v>
      </c>
      <c r="R42" s="91">
        <v>108</v>
      </c>
      <c r="S42" s="91">
        <v>16</v>
      </c>
      <c r="T42" s="91">
        <v>17</v>
      </c>
      <c r="U42" s="91">
        <v>49</v>
      </c>
      <c r="V42" s="91">
        <v>83</v>
      </c>
      <c r="W42" s="91">
        <v>144</v>
      </c>
      <c r="X42" s="91">
        <v>31</v>
      </c>
      <c r="Y42" s="91">
        <v>172</v>
      </c>
      <c r="Z42" s="91">
        <v>18</v>
      </c>
      <c r="AA42" s="91">
        <v>66</v>
      </c>
      <c r="AB42" s="91">
        <v>222</v>
      </c>
      <c r="AC42" s="91">
        <f>SUM(L42:AB42)</f>
        <v>3271</v>
      </c>
      <c r="AD42" s="91">
        <v>103626</v>
      </c>
    </row>
    <row r="43" spans="1:30" ht="12.75">
      <c r="A43" s="14"/>
      <c r="B43" s="107"/>
      <c r="C43" s="107"/>
      <c r="D43" s="107"/>
      <c r="E43" s="107"/>
      <c r="F43" s="107"/>
      <c r="G43" s="107"/>
      <c r="H43" s="107"/>
      <c r="I43" s="107"/>
      <c r="J43" s="108"/>
      <c r="K43" s="86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spans="1:30" ht="13.5" customHeight="1">
      <c r="A44" s="14"/>
      <c r="B44" s="121" t="s">
        <v>135</v>
      </c>
      <c r="C44" s="121"/>
      <c r="D44" s="121"/>
      <c r="E44" s="121"/>
      <c r="F44" s="121"/>
      <c r="G44" s="121"/>
      <c r="H44" s="121"/>
      <c r="I44" s="121"/>
      <c r="J44" s="120"/>
      <c r="K44" s="86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</row>
    <row r="45" spans="1:30" ht="12.75" customHeight="1">
      <c r="A45" s="14"/>
      <c r="B45" s="117" t="s">
        <v>171</v>
      </c>
      <c r="C45" s="118"/>
      <c r="D45" s="118"/>
      <c r="E45" s="118"/>
      <c r="F45" s="118"/>
      <c r="G45" s="118"/>
      <c r="H45" s="118"/>
      <c r="I45" s="118"/>
      <c r="J45" s="119"/>
      <c r="K45" s="78" t="s">
        <v>172</v>
      </c>
      <c r="L45" s="91">
        <f>L21+L25+L29+L33+L37+L41</f>
        <v>4630</v>
      </c>
      <c r="M45" s="91">
        <f aca="true" t="shared" si="0" ref="M45:AD45">M21+M25+M29+M33+M37+M41</f>
        <v>512</v>
      </c>
      <c r="N45" s="91">
        <f t="shared" si="0"/>
        <v>669</v>
      </c>
      <c r="O45" s="91">
        <f t="shared" si="0"/>
        <v>730</v>
      </c>
      <c r="P45" s="91">
        <f t="shared" si="0"/>
        <v>846</v>
      </c>
      <c r="Q45" s="91">
        <f t="shared" si="0"/>
        <v>590</v>
      </c>
      <c r="R45" s="91">
        <f t="shared" si="0"/>
        <v>322</v>
      </c>
      <c r="S45" s="91">
        <f t="shared" si="0"/>
        <v>52</v>
      </c>
      <c r="T45" s="91">
        <f t="shared" si="0"/>
        <v>367</v>
      </c>
      <c r="U45" s="91">
        <f t="shared" si="0"/>
        <v>491</v>
      </c>
      <c r="V45" s="91">
        <f t="shared" si="0"/>
        <v>645</v>
      </c>
      <c r="W45" s="91">
        <f t="shared" si="0"/>
        <v>707</v>
      </c>
      <c r="X45" s="91">
        <f t="shared" si="0"/>
        <v>513</v>
      </c>
      <c r="Y45" s="91">
        <f t="shared" si="0"/>
        <v>1605</v>
      </c>
      <c r="Z45" s="91">
        <f t="shared" si="0"/>
        <v>373</v>
      </c>
      <c r="AA45" s="91">
        <f t="shared" si="0"/>
        <v>431</v>
      </c>
      <c r="AB45" s="91">
        <f t="shared" si="0"/>
        <v>778</v>
      </c>
      <c r="AC45" s="91">
        <f t="shared" si="0"/>
        <v>14261</v>
      </c>
      <c r="AD45" s="91">
        <f t="shared" si="0"/>
        <v>298544</v>
      </c>
    </row>
    <row r="46" spans="1:30" ht="13.5" customHeight="1">
      <c r="A46" s="14"/>
      <c r="B46" s="117" t="s">
        <v>173</v>
      </c>
      <c r="C46" s="118"/>
      <c r="D46" s="118"/>
      <c r="E46" s="118"/>
      <c r="F46" s="118"/>
      <c r="G46" s="118"/>
      <c r="H46" s="118"/>
      <c r="I46" s="118"/>
      <c r="J46" s="119"/>
      <c r="K46" s="78" t="s">
        <v>174</v>
      </c>
      <c r="L46" s="91">
        <f>L22+L26+L30+L34+L38+L42</f>
        <v>14292</v>
      </c>
      <c r="M46" s="91">
        <f aca="true" t="shared" si="1" ref="M46:AD46">M22+M26+M30+M34+M38+M42</f>
        <v>1684</v>
      </c>
      <c r="N46" s="91">
        <f t="shared" si="1"/>
        <v>2097</v>
      </c>
      <c r="O46" s="91">
        <f t="shared" si="1"/>
        <v>2545</v>
      </c>
      <c r="P46" s="91">
        <f t="shared" si="1"/>
        <v>2826</v>
      </c>
      <c r="Q46" s="91">
        <f t="shared" si="1"/>
        <v>1272</v>
      </c>
      <c r="R46" s="91">
        <f t="shared" si="1"/>
        <v>913</v>
      </c>
      <c r="S46" s="91">
        <f t="shared" si="1"/>
        <v>130</v>
      </c>
      <c r="T46" s="91">
        <f t="shared" si="1"/>
        <v>866</v>
      </c>
      <c r="U46" s="91">
        <f t="shared" si="1"/>
        <v>1350</v>
      </c>
      <c r="V46" s="91">
        <f t="shared" si="1"/>
        <v>2244</v>
      </c>
      <c r="W46" s="91">
        <f t="shared" si="1"/>
        <v>1844</v>
      </c>
      <c r="X46" s="91">
        <f t="shared" si="1"/>
        <v>1619</v>
      </c>
      <c r="Y46" s="91">
        <f t="shared" si="1"/>
        <v>5252</v>
      </c>
      <c r="Z46" s="91">
        <f t="shared" si="1"/>
        <v>1481</v>
      </c>
      <c r="AA46" s="91">
        <f t="shared" si="1"/>
        <v>952</v>
      </c>
      <c r="AB46" s="91">
        <f t="shared" si="1"/>
        <v>2143</v>
      </c>
      <c r="AC46" s="91">
        <f t="shared" si="1"/>
        <v>43510</v>
      </c>
      <c r="AD46" s="91">
        <f t="shared" si="1"/>
        <v>800425</v>
      </c>
    </row>
    <row r="48" spans="1:30" ht="12.75" customHeight="1">
      <c r="A48" s="14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25"/>
      <c r="AA48" s="25"/>
      <c r="AB48" s="25"/>
      <c r="AC48" s="25"/>
      <c r="AD48" s="25"/>
    </row>
    <row r="49" spans="1:30" ht="12.75" customHeight="1">
      <c r="A49" s="1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  <c r="Z49" s="25"/>
      <c r="AA49" s="25"/>
      <c r="AB49" s="25"/>
      <c r="AC49" s="25"/>
      <c r="AD49" s="25"/>
    </row>
    <row r="50" spans="1:30" ht="12.75" customHeight="1">
      <c r="A50" s="1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  <c r="Z50" s="25"/>
      <c r="AA50" s="25"/>
      <c r="AB50" s="25"/>
      <c r="AC50" s="25"/>
      <c r="AD50" s="25"/>
    </row>
    <row r="51" spans="1:30" ht="12.75">
      <c r="A51" s="1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/>
      <c r="Z51" s="25"/>
      <c r="AA51" s="25"/>
      <c r="AB51" s="25"/>
      <c r="AC51" s="25"/>
      <c r="AD51" s="25"/>
    </row>
    <row r="52" spans="1:30" ht="12.75">
      <c r="A52" s="1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  <c r="Z52" s="25"/>
      <c r="AA52" s="25"/>
      <c r="AB52" s="25"/>
      <c r="AC52" s="25"/>
      <c r="AD52" s="25"/>
    </row>
    <row r="53" spans="1:30" ht="12.75">
      <c r="A53" s="1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5"/>
      <c r="AA53" s="25"/>
      <c r="AB53" s="25"/>
      <c r="AC53" s="25"/>
      <c r="AD53" s="25"/>
    </row>
    <row r="54" spans="1:30" ht="12.75">
      <c r="A54" s="1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5"/>
      <c r="AA54" s="25"/>
      <c r="AB54" s="25"/>
      <c r="AC54" s="25"/>
      <c r="AD54" s="25"/>
    </row>
    <row r="55" spans="1:30" ht="12.75">
      <c r="A55" s="1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5"/>
      <c r="AA55" s="25"/>
      <c r="AB55" s="25"/>
      <c r="AC55" s="25"/>
      <c r="AD55" s="25"/>
    </row>
    <row r="56" spans="1:30" ht="12.75">
      <c r="A56" s="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25"/>
      <c r="AA56" s="25"/>
      <c r="AB56" s="25"/>
      <c r="AC56" s="25"/>
      <c r="AD56" s="25"/>
    </row>
    <row r="57" spans="1:30" ht="12.75">
      <c r="A57" s="1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  <c r="Z57" s="25"/>
      <c r="AA57" s="25"/>
      <c r="AB57" s="25"/>
      <c r="AC57" s="25"/>
      <c r="AD57" s="25"/>
    </row>
    <row r="58" spans="1:30" ht="12.75">
      <c r="A58" s="1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5"/>
      <c r="Z58" s="25"/>
      <c r="AA58" s="25"/>
      <c r="AB58" s="25"/>
      <c r="AC58" s="25"/>
      <c r="AD58" s="25"/>
    </row>
    <row r="59" spans="1:30" ht="12.75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5"/>
      <c r="AA59" s="25"/>
      <c r="AB59" s="25"/>
      <c r="AC59" s="25"/>
      <c r="AD59" s="25"/>
    </row>
    <row r="60" spans="1:30" ht="12.75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5"/>
      <c r="AA60" s="25"/>
      <c r="AB60" s="25"/>
      <c r="AC60" s="25"/>
      <c r="AD60" s="25"/>
    </row>
    <row r="61" spans="1:30" ht="12.75">
      <c r="A61" s="1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5"/>
      <c r="AA61" s="25"/>
      <c r="AB61" s="25"/>
      <c r="AC61" s="25"/>
      <c r="AD61" s="25"/>
    </row>
    <row r="62" spans="1:30" ht="12.75">
      <c r="A62" s="1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5"/>
      <c r="AA62" s="25"/>
      <c r="AB62" s="25"/>
      <c r="AC62" s="25"/>
      <c r="AD62" s="25"/>
    </row>
    <row r="63" spans="1:30" ht="12.75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5"/>
      <c r="AA63" s="25"/>
      <c r="AB63" s="25"/>
      <c r="AC63" s="25"/>
      <c r="AD63" s="25"/>
    </row>
    <row r="64" spans="1:30" ht="12.75">
      <c r="A64" s="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5"/>
      <c r="AA64" s="25"/>
      <c r="AB64" s="25"/>
      <c r="AC64" s="25"/>
      <c r="AD64" s="25"/>
    </row>
    <row r="65" spans="1:30" ht="12.75">
      <c r="A65" s="1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5"/>
      <c r="AA65" s="25"/>
      <c r="AB65" s="25"/>
      <c r="AC65" s="25"/>
      <c r="AD65" s="25"/>
    </row>
    <row r="66" spans="1:30" ht="12.75">
      <c r="A66" s="1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5"/>
      <c r="AA66" s="25"/>
      <c r="AB66" s="25"/>
      <c r="AC66" s="25"/>
      <c r="AD66" s="25"/>
    </row>
    <row r="67" spans="1:30" ht="12.75">
      <c r="A67" s="1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5"/>
      <c r="AA67" s="25"/>
      <c r="AB67" s="25"/>
      <c r="AC67" s="25"/>
      <c r="AD67" s="25"/>
    </row>
    <row r="68" spans="1:24" ht="12.75">
      <c r="A68" s="1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>
      <c r="A149" s="14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>
      <c r="A150" s="14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>
      <c r="A151" s="14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14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>
      <c r="A153" s="1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>
      <c r="A154" s="1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>
      <c r="A155" s="14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>
      <c r="A156" s="14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>
      <c r="A157" s="14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>
      <c r="A158" s="14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>
      <c r="A159" s="1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>
      <c r="A160" s="14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>
      <c r="A161" s="14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>
      <c r="A162" s="1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>
      <c r="A163" s="1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>
      <c r="A164" s="14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>
      <c r="A165" s="14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>
      <c r="A166" s="1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>
      <c r="A167" s="14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>
      <c r="A168" s="14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>
      <c r="A169" s="14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>
      <c r="A170" s="1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>
      <c r="A171" s="14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>
      <c r="A172" s="14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>
      <c r="A173" s="1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>
      <c r="A174" s="14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>
      <c r="A175" s="14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>
      <c r="A176" s="14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>
      <c r="A177" s="14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>
      <c r="A178" s="14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>
      <c r="A179" s="14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>
      <c r="A180" s="14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>
      <c r="A181" s="14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>
      <c r="A182" s="14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>
      <c r="A183" s="1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>
      <c r="A184" s="14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>
      <c r="A185" s="14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>
      <c r="A186" s="14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14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>
      <c r="A188" s="14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>
      <c r="A189" s="14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>
      <c r="A190" s="14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>
      <c r="A191" s="14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>
      <c r="A192" s="14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>
      <c r="A193" s="14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>
      <c r="A194" s="14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>
      <c r="A195" s="14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>
      <c r="A196" s="14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>
      <c r="A197" s="14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>
      <c r="A198" s="14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>
      <c r="A199" s="14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>
      <c r="A200" s="14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2.75">
      <c r="A201" s="14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2.75">
      <c r="A202" s="14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2.75">
      <c r="A203" s="14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2.75">
      <c r="A204" s="14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2.75">
      <c r="A205" s="14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2.75">
      <c r="A206" s="14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2.75">
      <c r="A207" s="14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2.75">
      <c r="A208" s="14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2.75">
      <c r="A209" s="14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2.75">
      <c r="A210" s="14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2.75">
      <c r="A211" s="14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2.75">
      <c r="A212" s="14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2:11" ht="12.75"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2:11" ht="12.75">
      <c r="B214" s="47"/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2:11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2:11" ht="12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2:11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2:11" ht="12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2:11" ht="12.75">
      <c r="B219" s="47"/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2:11" ht="12.75">
      <c r="B220" s="47"/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2:11" ht="12.75">
      <c r="B221" s="47"/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2:11" ht="12.75">
      <c r="B222" s="47"/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2:11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2:11" ht="12.75">
      <c r="B224" s="47"/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2:11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2:11" ht="12.75">
      <c r="B226" s="47"/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2:11" ht="12.75">
      <c r="B227" s="47"/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2:11" ht="12.75">
      <c r="B228" s="47"/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2:11" ht="12.75">
      <c r="B229" s="47"/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2:11" ht="12.75">
      <c r="B230" s="47"/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2:11" ht="12.75">
      <c r="B231" s="47"/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2:11" ht="12.75">
      <c r="B232" s="47"/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2:11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2:11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2:11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2:11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2:11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2:11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2:11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2:11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2:11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2:11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2:11" ht="12.75"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2:11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2:11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2:11" ht="12.75">
      <c r="B246" s="47"/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2:11" ht="12.75">
      <c r="B247" s="47"/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2:11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2:11" ht="12.75">
      <c r="B249" s="47"/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2:11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2:11" ht="12.75">
      <c r="B251" s="47"/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2:11" ht="12.75">
      <c r="B252" s="47"/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2:11" ht="12.75"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2:11" ht="12.75">
      <c r="B254" s="47"/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2:11" ht="12.75"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2:11" ht="12.75"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2:11" ht="12.75"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2:11" ht="12.75">
      <c r="B258" s="47"/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2:11" ht="12.75"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2:11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2:11" ht="12.75">
      <c r="B261" s="47"/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2:11" ht="12.75">
      <c r="B262" s="47"/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2:11" ht="12.75">
      <c r="B263" s="47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2:11" ht="12.75">
      <c r="B264" s="47"/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2:11" ht="12.75">
      <c r="B265" s="47"/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2:11" ht="12.75">
      <c r="B266" s="47"/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2:11" ht="12.75">
      <c r="B267" s="47"/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2:11" ht="12.75">
      <c r="B268" s="47"/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2:11" ht="12.75">
      <c r="B269" s="47"/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2:11" ht="12.75">
      <c r="B270" s="47"/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2:11" ht="12.75">
      <c r="B271" s="47"/>
      <c r="C271" s="47"/>
      <c r="D271" s="47"/>
      <c r="E271" s="47"/>
      <c r="F271" s="47"/>
      <c r="G271" s="47"/>
      <c r="H271" s="47"/>
      <c r="I271" s="47"/>
      <c r="J271" s="47"/>
      <c r="K271" s="47"/>
    </row>
    <row r="272" spans="2:11" ht="12.75">
      <c r="B272" s="47"/>
      <c r="C272" s="47"/>
      <c r="D272" s="47"/>
      <c r="E272" s="47"/>
      <c r="F272" s="47"/>
      <c r="G272" s="47"/>
      <c r="H272" s="47"/>
      <c r="I272" s="47"/>
      <c r="J272" s="47"/>
      <c r="K272" s="47"/>
    </row>
    <row r="273" spans="2:11" ht="12.75">
      <c r="B273" s="47"/>
      <c r="C273" s="47"/>
      <c r="D273" s="47"/>
      <c r="E273" s="47"/>
      <c r="F273" s="47"/>
      <c r="G273" s="47"/>
      <c r="H273" s="47"/>
      <c r="I273" s="47"/>
      <c r="J273" s="47"/>
      <c r="K273" s="47"/>
    </row>
    <row r="274" spans="2:11" ht="12.75">
      <c r="B274" s="47"/>
      <c r="C274" s="47"/>
      <c r="D274" s="47"/>
      <c r="E274" s="47"/>
      <c r="F274" s="47"/>
      <c r="G274" s="47"/>
      <c r="H274" s="47"/>
      <c r="I274" s="47"/>
      <c r="J274" s="47"/>
      <c r="K274" s="47"/>
    </row>
  </sheetData>
  <mergeCells count="31">
    <mergeCell ref="B32:J32"/>
    <mergeCell ref="B33:J33"/>
    <mergeCell ref="B41:J41"/>
    <mergeCell ref="B42:J42"/>
    <mergeCell ref="B34:J34"/>
    <mergeCell ref="B36:J36"/>
    <mergeCell ref="B37:J37"/>
    <mergeCell ref="B38:J38"/>
    <mergeCell ref="B40:J40"/>
    <mergeCell ref="B46:J46"/>
    <mergeCell ref="B45:J45"/>
    <mergeCell ref="B26:J26"/>
    <mergeCell ref="B28:J28"/>
    <mergeCell ref="B29:J29"/>
    <mergeCell ref="B30:J30"/>
    <mergeCell ref="B35:J35"/>
    <mergeCell ref="B39:J39"/>
    <mergeCell ref="B43:J43"/>
    <mergeCell ref="B44:J44"/>
    <mergeCell ref="A1:P1"/>
    <mergeCell ref="A2:P2"/>
    <mergeCell ref="A3:P3"/>
    <mergeCell ref="A4:P4"/>
    <mergeCell ref="B22:J22"/>
    <mergeCell ref="B24:J24"/>
    <mergeCell ref="B25:J25"/>
    <mergeCell ref="A6:E6"/>
    <mergeCell ref="J11:L11"/>
    <mergeCell ref="B20:J20"/>
    <mergeCell ref="B21:J21"/>
    <mergeCell ref="B18:K18"/>
  </mergeCells>
  <printOptions/>
  <pageMargins left="0.75" right="0.75" top="1" bottom="1" header="0" footer="0"/>
  <pageSetup horizontalDpi="600" verticalDpi="600" orientation="landscape" paperSize="9" scale="45" r:id="rId3"/>
  <legacyDrawing r:id="rId2"/>
  <oleObjects>
    <oleObject progId="" shapeId="5488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2"/>
  <sheetViews>
    <sheetView tabSelected="1" zoomScale="70" zoomScaleNormal="70" workbookViewId="0" topLeftCell="A1">
      <selection activeCell="I47" sqref="I4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30" width="12.00390625" style="0" customWidth="1"/>
    <col min="31" max="16384" width="2.7109375" style="0" customWidth="1"/>
  </cols>
  <sheetData>
    <row r="1" spans="1:16" s="3" customFormat="1" ht="12.7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s="3" customFormat="1" ht="12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3" customFormat="1" ht="12.7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3" customFormat="1" ht="12.75" customHeight="1">
      <c r="A4" s="113" t="s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="3" customFormat="1" ht="12"/>
    <row r="6" spans="1:24" s="3" customFormat="1" ht="12.75" customHeight="1">
      <c r="A6" s="114" t="s">
        <v>4</v>
      </c>
      <c r="B6" s="115"/>
      <c r="C6" s="115"/>
      <c r="D6" s="115"/>
      <c r="E6" s="116"/>
      <c r="F6" s="28"/>
      <c r="G6" s="29"/>
      <c r="H6" s="29"/>
      <c r="I6" s="30"/>
      <c r="J6" s="53" t="s">
        <v>217</v>
      </c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3" customFormat="1" ht="12">
      <c r="A8" s="30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175</v>
      </c>
      <c r="K8" s="5"/>
      <c r="L8" s="5"/>
      <c r="M8" s="5"/>
      <c r="N8" s="5"/>
      <c r="O8" s="5"/>
      <c r="P8" s="5"/>
      <c r="Q8" s="32"/>
      <c r="R8" s="30"/>
      <c r="S8" s="30"/>
      <c r="T8" s="30"/>
      <c r="U8" s="30"/>
      <c r="V8" s="30"/>
      <c r="W8" s="30"/>
      <c r="X8" s="30"/>
    </row>
    <row r="9" spans="1:24" s="37" customFormat="1" ht="12">
      <c r="A9" s="33"/>
      <c r="B9" s="34" t="s">
        <v>124</v>
      </c>
      <c r="C9" s="35"/>
      <c r="D9" s="35"/>
      <c r="E9" s="35"/>
      <c r="F9" s="35"/>
      <c r="G9" s="35"/>
      <c r="H9" s="35"/>
      <c r="I9" s="35"/>
      <c r="J9" s="35" t="s">
        <v>135</v>
      </c>
      <c r="K9" s="35"/>
      <c r="L9" s="35"/>
      <c r="M9" s="35"/>
      <c r="N9" s="35"/>
      <c r="O9" s="35"/>
      <c r="P9" s="35"/>
      <c r="Q9" s="36"/>
      <c r="R9" s="33"/>
      <c r="S9" s="33"/>
      <c r="T9" s="33"/>
      <c r="U9" s="33"/>
      <c r="V9" s="33"/>
      <c r="W9" s="33"/>
      <c r="X9" s="33"/>
    </row>
    <row r="10" spans="1:24" s="3" customFormat="1" ht="12">
      <c r="A10" s="30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193</v>
      </c>
      <c r="K10" s="7"/>
      <c r="L10" s="7"/>
      <c r="M10" s="7"/>
      <c r="N10" s="7"/>
      <c r="O10" s="7"/>
      <c r="P10" s="7"/>
      <c r="Q10" s="38"/>
      <c r="R10" s="30"/>
      <c r="S10" s="30"/>
      <c r="T10" s="30"/>
      <c r="U10" s="30"/>
      <c r="V10" s="30"/>
      <c r="W10" s="30"/>
      <c r="X10" s="30"/>
    </row>
    <row r="11" spans="1:24" s="3" customFormat="1" ht="12">
      <c r="A11" s="30"/>
      <c r="B11" s="6" t="s">
        <v>126</v>
      </c>
      <c r="C11" s="7"/>
      <c r="D11" s="7"/>
      <c r="E11" s="7"/>
      <c r="F11" s="7"/>
      <c r="G11" s="7"/>
      <c r="H11" s="7"/>
      <c r="I11" s="7"/>
      <c r="J11" s="104" t="s">
        <v>127</v>
      </c>
      <c r="K11" s="104"/>
      <c r="L11" s="104"/>
      <c r="M11" s="7"/>
      <c r="N11" s="7"/>
      <c r="O11" s="7"/>
      <c r="P11" s="7"/>
      <c r="Q11" s="38"/>
      <c r="R11" s="30"/>
      <c r="S11" s="30"/>
      <c r="T11" s="30"/>
      <c r="U11" s="30"/>
      <c r="V11" s="30"/>
      <c r="W11" s="30"/>
      <c r="X11" s="30"/>
    </row>
    <row r="12" spans="1:24" s="3" customFormat="1" ht="12">
      <c r="A12" s="30"/>
      <c r="B12" s="6" t="s">
        <v>7</v>
      </c>
      <c r="C12" s="7"/>
      <c r="D12" s="7"/>
      <c r="E12" s="7"/>
      <c r="F12" s="7"/>
      <c r="G12" s="7"/>
      <c r="H12" s="7"/>
      <c r="I12" s="7"/>
      <c r="J12" s="7" t="s">
        <v>176</v>
      </c>
      <c r="K12" s="7"/>
      <c r="L12" s="7"/>
      <c r="M12" s="7"/>
      <c r="N12" s="7"/>
      <c r="O12" s="7"/>
      <c r="P12" s="7"/>
      <c r="Q12" s="38"/>
      <c r="R12" s="30"/>
      <c r="S12" s="30"/>
      <c r="T12" s="30"/>
      <c r="U12" s="30"/>
      <c r="V12" s="30"/>
      <c r="W12" s="30"/>
      <c r="X12" s="30"/>
    </row>
    <row r="13" spans="1:24" s="3" customFormat="1" ht="12">
      <c r="A13" s="30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9"/>
      <c r="R13" s="30"/>
      <c r="S13" s="30"/>
      <c r="T13" s="30"/>
      <c r="U13" s="30"/>
      <c r="V13" s="30"/>
      <c r="W13" s="30"/>
      <c r="X13" s="30"/>
    </row>
    <row r="14" spans="1:2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40"/>
      <c r="W14" s="40"/>
      <c r="X14" s="40"/>
    </row>
    <row r="15" spans="1:2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40"/>
      <c r="W15" s="14"/>
      <c r="X15" s="14"/>
    </row>
    <row r="16" spans="1:2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30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57" t="s">
        <v>195</v>
      </c>
      <c r="M17" s="57" t="s">
        <v>196</v>
      </c>
      <c r="N17" s="57" t="s">
        <v>197</v>
      </c>
      <c r="O17" s="57" t="s">
        <v>198</v>
      </c>
      <c r="P17" s="57" t="s">
        <v>199</v>
      </c>
      <c r="Q17" s="57" t="s">
        <v>200</v>
      </c>
      <c r="R17" s="57" t="s">
        <v>201</v>
      </c>
      <c r="S17" s="57" t="s">
        <v>202</v>
      </c>
      <c r="T17" s="57" t="s">
        <v>203</v>
      </c>
      <c r="U17" s="57" t="s">
        <v>204</v>
      </c>
      <c r="V17" s="57" t="s">
        <v>205</v>
      </c>
      <c r="W17" s="57" t="s">
        <v>212</v>
      </c>
      <c r="X17" s="57" t="s">
        <v>207</v>
      </c>
      <c r="Y17" s="57" t="s">
        <v>208</v>
      </c>
      <c r="Z17" s="57" t="s">
        <v>209</v>
      </c>
      <c r="AA17" s="57" t="s">
        <v>213</v>
      </c>
      <c r="AB17" s="57" t="s">
        <v>218</v>
      </c>
      <c r="AC17" s="57" t="s">
        <v>194</v>
      </c>
      <c r="AD17" s="59" t="s">
        <v>149</v>
      </c>
    </row>
    <row r="18" spans="2:30" ht="12.75" customHeight="1">
      <c r="B18" s="110" t="s">
        <v>9</v>
      </c>
      <c r="C18" s="111"/>
      <c r="D18" s="111"/>
      <c r="E18" s="111"/>
      <c r="F18" s="111"/>
      <c r="G18" s="111"/>
      <c r="H18" s="111"/>
      <c r="I18" s="111"/>
      <c r="J18" s="111"/>
      <c r="K18" s="112"/>
      <c r="L18" s="56">
        <v>2201</v>
      </c>
      <c r="M18" s="56">
        <v>2202</v>
      </c>
      <c r="N18" s="56">
        <v>2203</v>
      </c>
      <c r="O18" s="56">
        <v>2204</v>
      </c>
      <c r="P18" s="56">
        <v>2205</v>
      </c>
      <c r="Q18" s="56">
        <v>2206</v>
      </c>
      <c r="R18" s="56">
        <v>2207</v>
      </c>
      <c r="S18" s="56">
        <v>2208</v>
      </c>
      <c r="T18" s="56">
        <v>2209</v>
      </c>
      <c r="U18" s="56">
        <v>2210</v>
      </c>
      <c r="V18" s="56">
        <v>2211</v>
      </c>
      <c r="W18" s="56">
        <v>2212</v>
      </c>
      <c r="X18" s="56">
        <v>2213</v>
      </c>
      <c r="Y18" s="56">
        <v>2214</v>
      </c>
      <c r="Z18" s="56">
        <v>2215</v>
      </c>
      <c r="AA18" s="56">
        <v>2216</v>
      </c>
      <c r="AB18" s="56">
        <v>2217</v>
      </c>
      <c r="AC18" s="57" t="s">
        <v>219</v>
      </c>
      <c r="AD18" s="58"/>
    </row>
    <row r="19" spans="1:30" ht="12.75" customHeight="1">
      <c r="A19" s="14"/>
      <c r="B19" s="44"/>
      <c r="C19" s="21"/>
      <c r="D19" s="21"/>
      <c r="E19" s="21"/>
      <c r="F19" s="21"/>
      <c r="G19" s="21"/>
      <c r="H19" s="21"/>
      <c r="I19" s="21"/>
      <c r="J19" s="21"/>
      <c r="K19" s="21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6"/>
      <c r="AA19" s="46"/>
      <c r="AB19" s="46"/>
      <c r="AC19" s="46"/>
      <c r="AD19" s="46"/>
    </row>
    <row r="20" spans="1:30" ht="12.75" customHeight="1">
      <c r="A20" s="14"/>
      <c r="B20" s="107" t="s">
        <v>177</v>
      </c>
      <c r="C20" s="107"/>
      <c r="D20" s="107"/>
      <c r="E20" s="107"/>
      <c r="F20" s="107"/>
      <c r="G20" s="107"/>
      <c r="H20" s="107"/>
      <c r="I20" s="107"/>
      <c r="J20" s="108"/>
      <c r="K20" s="61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93"/>
    </row>
    <row r="21" spans="1:31" s="16" customFormat="1" ht="12.75">
      <c r="A21" s="15"/>
      <c r="B21" s="109" t="s">
        <v>138</v>
      </c>
      <c r="C21" s="109"/>
      <c r="D21" s="109"/>
      <c r="E21" s="109"/>
      <c r="F21" s="109"/>
      <c r="G21" s="109"/>
      <c r="H21" s="109"/>
      <c r="I21" s="109"/>
      <c r="J21" s="109"/>
      <c r="K21" s="78" t="s">
        <v>178</v>
      </c>
      <c r="L21" s="65">
        <v>217</v>
      </c>
      <c r="M21" s="65">
        <v>41</v>
      </c>
      <c r="N21" s="65">
        <v>48</v>
      </c>
      <c r="O21" s="65">
        <v>34</v>
      </c>
      <c r="P21" s="65">
        <v>45</v>
      </c>
      <c r="Q21" s="65">
        <v>9</v>
      </c>
      <c r="R21" s="65">
        <v>16</v>
      </c>
      <c r="S21" s="65">
        <v>8</v>
      </c>
      <c r="T21" s="65">
        <v>33</v>
      </c>
      <c r="U21" s="65">
        <v>30</v>
      </c>
      <c r="V21" s="65">
        <v>78</v>
      </c>
      <c r="W21" s="65">
        <v>32</v>
      </c>
      <c r="X21" s="65">
        <v>41</v>
      </c>
      <c r="Y21" s="65">
        <v>107</v>
      </c>
      <c r="Z21" s="65">
        <v>19</v>
      </c>
      <c r="AA21" s="65">
        <v>2</v>
      </c>
      <c r="AB21" s="65">
        <v>76</v>
      </c>
      <c r="AC21" s="65">
        <f>SUM(L21:AB21)</f>
        <v>836</v>
      </c>
      <c r="AD21" s="65">
        <v>9167</v>
      </c>
      <c r="AE21" s="48"/>
    </row>
    <row r="22" spans="1:31" s="16" customFormat="1" ht="12.75">
      <c r="A22" s="15"/>
      <c r="B22" s="109" t="s">
        <v>179</v>
      </c>
      <c r="C22" s="109"/>
      <c r="D22" s="109"/>
      <c r="E22" s="109"/>
      <c r="F22" s="109"/>
      <c r="G22" s="109"/>
      <c r="H22" s="109"/>
      <c r="I22" s="109"/>
      <c r="J22" s="109"/>
      <c r="K22" s="78" t="s">
        <v>180</v>
      </c>
      <c r="L22" s="65">
        <v>1410</v>
      </c>
      <c r="M22" s="65">
        <v>261</v>
      </c>
      <c r="N22" s="65">
        <v>291</v>
      </c>
      <c r="O22" s="65">
        <v>316</v>
      </c>
      <c r="P22" s="65">
        <v>551</v>
      </c>
      <c r="Q22" s="65">
        <v>58</v>
      </c>
      <c r="R22" s="65">
        <v>243</v>
      </c>
      <c r="S22" s="65">
        <v>58</v>
      </c>
      <c r="T22" s="65">
        <v>133</v>
      </c>
      <c r="U22" s="65">
        <v>165</v>
      </c>
      <c r="V22" s="65">
        <v>354</v>
      </c>
      <c r="W22" s="65">
        <v>308</v>
      </c>
      <c r="X22" s="65">
        <v>451</v>
      </c>
      <c r="Y22" s="65">
        <v>919</v>
      </c>
      <c r="Z22" s="65">
        <v>689</v>
      </c>
      <c r="AA22" s="65">
        <v>5</v>
      </c>
      <c r="AB22" s="65">
        <v>588</v>
      </c>
      <c r="AC22" s="65">
        <f>SUM(L22:AB22)</f>
        <v>6800</v>
      </c>
      <c r="AD22" s="65">
        <v>56909</v>
      </c>
      <c r="AE22" s="48"/>
    </row>
    <row r="23" spans="1:31" s="16" customFormat="1" ht="12.75">
      <c r="A23" s="15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94"/>
      <c r="AE23" s="48"/>
    </row>
    <row r="24" spans="1:31" s="16" customFormat="1" ht="12.75">
      <c r="A24" s="15"/>
      <c r="B24" s="107" t="s">
        <v>181</v>
      </c>
      <c r="C24" s="107"/>
      <c r="D24" s="107"/>
      <c r="E24" s="107"/>
      <c r="F24" s="107"/>
      <c r="G24" s="107"/>
      <c r="H24" s="107"/>
      <c r="I24" s="107"/>
      <c r="J24" s="108"/>
      <c r="K24" s="61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94"/>
      <c r="AE24" s="48"/>
    </row>
    <row r="25" spans="1:31" s="16" customFormat="1" ht="12.75">
      <c r="A25" s="15"/>
      <c r="B25" s="109" t="s">
        <v>138</v>
      </c>
      <c r="C25" s="109"/>
      <c r="D25" s="109"/>
      <c r="E25" s="109"/>
      <c r="F25" s="109"/>
      <c r="G25" s="109"/>
      <c r="H25" s="109"/>
      <c r="I25" s="109"/>
      <c r="J25" s="109"/>
      <c r="K25" s="78" t="s">
        <v>182</v>
      </c>
      <c r="L25" s="65">
        <v>48</v>
      </c>
      <c r="M25" s="65">
        <v>9</v>
      </c>
      <c r="N25" s="65">
        <v>6</v>
      </c>
      <c r="O25" s="65">
        <v>0</v>
      </c>
      <c r="P25" s="65">
        <v>1</v>
      </c>
      <c r="Q25" s="65">
        <v>4</v>
      </c>
      <c r="R25" s="65">
        <v>5</v>
      </c>
      <c r="S25" s="65">
        <v>2</v>
      </c>
      <c r="T25" s="65">
        <v>0</v>
      </c>
      <c r="U25" s="65">
        <v>4</v>
      </c>
      <c r="V25" s="65">
        <v>4</v>
      </c>
      <c r="W25" s="65">
        <v>2</v>
      </c>
      <c r="X25" s="65">
        <v>0</v>
      </c>
      <c r="Y25" s="65">
        <v>4</v>
      </c>
      <c r="Z25" s="65">
        <v>0</v>
      </c>
      <c r="AA25" s="65">
        <v>2</v>
      </c>
      <c r="AB25" s="65">
        <v>14</v>
      </c>
      <c r="AC25" s="65">
        <f>SUM(L25:AB25)</f>
        <v>105</v>
      </c>
      <c r="AD25" s="65">
        <v>880</v>
      </c>
      <c r="AE25" s="48"/>
    </row>
    <row r="26" spans="1:31" s="16" customFormat="1" ht="12.75">
      <c r="A26" s="15"/>
      <c r="B26" s="109" t="s">
        <v>183</v>
      </c>
      <c r="C26" s="109"/>
      <c r="D26" s="109"/>
      <c r="E26" s="109"/>
      <c r="F26" s="109"/>
      <c r="G26" s="109"/>
      <c r="H26" s="109"/>
      <c r="I26" s="109"/>
      <c r="J26" s="109"/>
      <c r="K26" s="78" t="s">
        <v>184</v>
      </c>
      <c r="L26" s="65">
        <v>73</v>
      </c>
      <c r="M26" s="65">
        <v>20</v>
      </c>
      <c r="N26" s="65">
        <v>8</v>
      </c>
      <c r="O26" s="65">
        <v>0</v>
      </c>
      <c r="P26" s="65">
        <v>1</v>
      </c>
      <c r="Q26" s="65">
        <v>6</v>
      </c>
      <c r="R26" s="65">
        <v>10</v>
      </c>
      <c r="S26" s="65">
        <v>2</v>
      </c>
      <c r="T26" s="65">
        <v>0</v>
      </c>
      <c r="U26" s="65">
        <v>5</v>
      </c>
      <c r="V26" s="65">
        <v>6</v>
      </c>
      <c r="W26" s="65">
        <v>3</v>
      </c>
      <c r="X26" s="65">
        <v>0</v>
      </c>
      <c r="Y26" s="65">
        <v>9</v>
      </c>
      <c r="Z26" s="65">
        <v>0</v>
      </c>
      <c r="AA26" s="65">
        <v>2</v>
      </c>
      <c r="AB26" s="65">
        <v>27</v>
      </c>
      <c r="AC26" s="65">
        <f>SUM(L26:AB26)</f>
        <v>172</v>
      </c>
      <c r="AD26" s="65">
        <v>1850</v>
      </c>
      <c r="AE26" s="48"/>
    </row>
    <row r="27" spans="1:31" ht="12.75">
      <c r="A27" s="14"/>
      <c r="B27" s="79"/>
      <c r="C27" s="82"/>
      <c r="D27" s="82"/>
      <c r="E27" s="82"/>
      <c r="F27" s="82"/>
      <c r="G27" s="82"/>
      <c r="H27" s="82"/>
      <c r="I27" s="82"/>
      <c r="J27" s="82"/>
      <c r="K27" s="82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95"/>
      <c r="AD27" s="94"/>
      <c r="AE27" s="49"/>
    </row>
    <row r="28" spans="1:31" ht="12.75">
      <c r="A28" s="14"/>
      <c r="B28" s="107" t="s">
        <v>185</v>
      </c>
      <c r="C28" s="107"/>
      <c r="D28" s="107"/>
      <c r="E28" s="107"/>
      <c r="F28" s="107"/>
      <c r="G28" s="107"/>
      <c r="H28" s="107"/>
      <c r="I28" s="107"/>
      <c r="J28" s="108"/>
      <c r="K28" s="61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94"/>
      <c r="AE28" s="49"/>
    </row>
    <row r="29" spans="1:31" ht="12.75">
      <c r="A29" s="14"/>
      <c r="B29" s="109" t="s">
        <v>138</v>
      </c>
      <c r="C29" s="109"/>
      <c r="D29" s="109"/>
      <c r="E29" s="109"/>
      <c r="F29" s="109"/>
      <c r="G29" s="109"/>
      <c r="H29" s="109"/>
      <c r="I29" s="109"/>
      <c r="J29" s="109"/>
      <c r="K29" s="78" t="s">
        <v>186</v>
      </c>
      <c r="L29" s="65">
        <v>0</v>
      </c>
      <c r="M29" s="65">
        <v>1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f>SUM(L29:AB29)</f>
        <v>1</v>
      </c>
      <c r="AD29" s="65">
        <v>56</v>
      </c>
      <c r="AE29" s="49"/>
    </row>
    <row r="30" spans="1:31" ht="12.75">
      <c r="A30" s="14"/>
      <c r="B30" s="109" t="s">
        <v>187</v>
      </c>
      <c r="C30" s="109"/>
      <c r="D30" s="109"/>
      <c r="E30" s="109"/>
      <c r="F30" s="109"/>
      <c r="G30" s="109"/>
      <c r="H30" s="109"/>
      <c r="I30" s="109"/>
      <c r="J30" s="109"/>
      <c r="K30" s="78" t="s">
        <v>188</v>
      </c>
      <c r="L30" s="65">
        <v>0</v>
      </c>
      <c r="M30" s="65">
        <v>62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f>SUM(L30:AB30)</f>
        <v>62</v>
      </c>
      <c r="AD30" s="65">
        <v>258</v>
      </c>
      <c r="AE30" s="49"/>
    </row>
    <row r="31" spans="1:30" ht="12.75">
      <c r="A31" s="14"/>
      <c r="B31" s="122"/>
      <c r="C31" s="123"/>
      <c r="D31" s="123"/>
      <c r="E31" s="123"/>
      <c r="F31" s="123"/>
      <c r="G31" s="123"/>
      <c r="H31" s="123"/>
      <c r="I31" s="123"/>
      <c r="J31" s="123"/>
      <c r="K31" s="96"/>
      <c r="L31" s="97"/>
      <c r="M31" s="97"/>
      <c r="N31" s="98"/>
      <c r="O31" s="97"/>
      <c r="P31" s="97"/>
      <c r="Q31" s="97"/>
      <c r="R31" s="97"/>
      <c r="S31" s="97"/>
      <c r="T31" s="97"/>
      <c r="U31" s="97"/>
      <c r="V31" s="98"/>
      <c r="W31" s="97"/>
      <c r="X31" s="98"/>
      <c r="Y31" s="97"/>
      <c r="Z31" s="98"/>
      <c r="AA31" s="98"/>
      <c r="AB31" s="98"/>
      <c r="AC31" s="97"/>
      <c r="AD31" s="99"/>
    </row>
    <row r="32" spans="1:30" ht="13.5" customHeight="1">
      <c r="A32" s="14"/>
      <c r="B32" s="105" t="s">
        <v>135</v>
      </c>
      <c r="C32" s="105"/>
      <c r="D32" s="105"/>
      <c r="E32" s="105"/>
      <c r="F32" s="105"/>
      <c r="G32" s="105"/>
      <c r="H32" s="105"/>
      <c r="I32" s="105"/>
      <c r="J32" s="105"/>
      <c r="K32" s="86"/>
      <c r="L32" s="100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2"/>
    </row>
    <row r="33" spans="1:30" ht="12.75" customHeight="1">
      <c r="A33" s="14"/>
      <c r="B33" s="106" t="s">
        <v>189</v>
      </c>
      <c r="C33" s="106"/>
      <c r="D33" s="106"/>
      <c r="E33" s="106"/>
      <c r="F33" s="106"/>
      <c r="G33" s="106"/>
      <c r="H33" s="106"/>
      <c r="I33" s="106"/>
      <c r="J33" s="106"/>
      <c r="K33" s="78" t="s">
        <v>190</v>
      </c>
      <c r="L33" s="65">
        <f>L21+L25+L29</f>
        <v>265</v>
      </c>
      <c r="M33" s="65">
        <f aca="true" t="shared" si="0" ref="M33:AD33">M21+M25+M29</f>
        <v>51</v>
      </c>
      <c r="N33" s="65">
        <f t="shared" si="0"/>
        <v>54</v>
      </c>
      <c r="O33" s="65">
        <f t="shared" si="0"/>
        <v>34</v>
      </c>
      <c r="P33" s="65">
        <f t="shared" si="0"/>
        <v>46</v>
      </c>
      <c r="Q33" s="65">
        <f t="shared" si="0"/>
        <v>13</v>
      </c>
      <c r="R33" s="65">
        <f t="shared" si="0"/>
        <v>21</v>
      </c>
      <c r="S33" s="65">
        <f t="shared" si="0"/>
        <v>10</v>
      </c>
      <c r="T33" s="65">
        <f t="shared" si="0"/>
        <v>33</v>
      </c>
      <c r="U33" s="65">
        <f t="shared" si="0"/>
        <v>34</v>
      </c>
      <c r="V33" s="65">
        <f t="shared" si="0"/>
        <v>82</v>
      </c>
      <c r="W33" s="65">
        <f t="shared" si="0"/>
        <v>34</v>
      </c>
      <c r="X33" s="65">
        <f t="shared" si="0"/>
        <v>41</v>
      </c>
      <c r="Y33" s="65">
        <f t="shared" si="0"/>
        <v>111</v>
      </c>
      <c r="Z33" s="65">
        <f t="shared" si="0"/>
        <v>19</v>
      </c>
      <c r="AA33" s="65">
        <f t="shared" si="0"/>
        <v>4</v>
      </c>
      <c r="AB33" s="65">
        <f t="shared" si="0"/>
        <v>90</v>
      </c>
      <c r="AC33" s="65">
        <f t="shared" si="0"/>
        <v>942</v>
      </c>
      <c r="AD33" s="65">
        <f t="shared" si="0"/>
        <v>10103</v>
      </c>
    </row>
    <row r="34" spans="1:30" ht="13.5" customHeight="1">
      <c r="A34" s="14"/>
      <c r="B34" s="106" t="s">
        <v>191</v>
      </c>
      <c r="C34" s="106"/>
      <c r="D34" s="106"/>
      <c r="E34" s="106"/>
      <c r="F34" s="106"/>
      <c r="G34" s="106"/>
      <c r="H34" s="106"/>
      <c r="I34" s="106"/>
      <c r="J34" s="106"/>
      <c r="K34" s="78" t="s">
        <v>192</v>
      </c>
      <c r="L34" s="65">
        <f>L22+L26+L30</f>
        <v>1483</v>
      </c>
      <c r="M34" s="65">
        <f aca="true" t="shared" si="1" ref="M34:AD34">M22+M26+M30</f>
        <v>343</v>
      </c>
      <c r="N34" s="65">
        <f t="shared" si="1"/>
        <v>299</v>
      </c>
      <c r="O34" s="65">
        <f t="shared" si="1"/>
        <v>316</v>
      </c>
      <c r="P34" s="65">
        <f t="shared" si="1"/>
        <v>552</v>
      </c>
      <c r="Q34" s="65">
        <f t="shared" si="1"/>
        <v>64</v>
      </c>
      <c r="R34" s="65">
        <f t="shared" si="1"/>
        <v>253</v>
      </c>
      <c r="S34" s="65">
        <f t="shared" si="1"/>
        <v>60</v>
      </c>
      <c r="T34" s="65">
        <f t="shared" si="1"/>
        <v>133</v>
      </c>
      <c r="U34" s="65">
        <f t="shared" si="1"/>
        <v>170</v>
      </c>
      <c r="V34" s="65">
        <f t="shared" si="1"/>
        <v>360</v>
      </c>
      <c r="W34" s="65">
        <f t="shared" si="1"/>
        <v>311</v>
      </c>
      <c r="X34" s="65">
        <f t="shared" si="1"/>
        <v>451</v>
      </c>
      <c r="Y34" s="65">
        <f t="shared" si="1"/>
        <v>928</v>
      </c>
      <c r="Z34" s="65">
        <f t="shared" si="1"/>
        <v>689</v>
      </c>
      <c r="AA34" s="65">
        <f t="shared" si="1"/>
        <v>7</v>
      </c>
      <c r="AB34" s="65">
        <f t="shared" si="1"/>
        <v>615</v>
      </c>
      <c r="AC34" s="65">
        <f t="shared" si="1"/>
        <v>7034</v>
      </c>
      <c r="AD34" s="65">
        <f t="shared" si="1"/>
        <v>59017</v>
      </c>
    </row>
    <row r="36" spans="1:30" ht="12.75" customHeight="1">
      <c r="A36" s="14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5"/>
      <c r="Z36" s="25"/>
      <c r="AA36" s="25"/>
      <c r="AB36" s="25"/>
      <c r="AC36" s="25"/>
      <c r="AD36" s="25"/>
    </row>
    <row r="37" spans="1:30" ht="12.75" customHeight="1">
      <c r="A37" s="1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5"/>
      <c r="Z37" s="25"/>
      <c r="AA37" s="25"/>
      <c r="AB37" s="25"/>
      <c r="AC37" s="25"/>
      <c r="AD37" s="25"/>
    </row>
    <row r="38" spans="1:30" ht="12.75" customHeight="1">
      <c r="A38" s="14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5"/>
      <c r="Z38" s="25"/>
      <c r="AA38" s="25"/>
      <c r="AB38" s="25"/>
      <c r="AC38" s="25"/>
      <c r="AD38" s="25"/>
    </row>
    <row r="39" spans="1:30" ht="12.75">
      <c r="A39" s="1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  <c r="Z39" s="25"/>
      <c r="AA39" s="25"/>
      <c r="AB39" s="25"/>
      <c r="AC39" s="25"/>
      <c r="AD39" s="25"/>
    </row>
    <row r="40" spans="1:30" ht="12.75">
      <c r="A40" s="1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5"/>
      <c r="Z40" s="25"/>
      <c r="AA40" s="25"/>
      <c r="AB40" s="25"/>
      <c r="AC40" s="25"/>
      <c r="AD40" s="25"/>
    </row>
    <row r="41" spans="1:30" ht="12.75">
      <c r="A41" s="1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/>
      <c r="Z41" s="25"/>
      <c r="AA41" s="25"/>
      <c r="AB41" s="25"/>
      <c r="AC41" s="25"/>
      <c r="AD41" s="25"/>
    </row>
    <row r="42" spans="1:30" ht="12.75">
      <c r="A42" s="1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  <c r="Z42" s="25"/>
      <c r="AA42" s="25"/>
      <c r="AB42" s="25"/>
      <c r="AC42" s="25"/>
      <c r="AD42" s="25"/>
    </row>
    <row r="43" spans="1:30" ht="12.75">
      <c r="A43" s="1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5"/>
      <c r="AA43" s="25"/>
      <c r="AB43" s="25"/>
      <c r="AC43" s="25"/>
      <c r="AD43" s="25"/>
    </row>
    <row r="44" spans="1:30" ht="12.75">
      <c r="A44" s="1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  <c r="Z44" s="25"/>
      <c r="AA44" s="25"/>
      <c r="AB44" s="25"/>
      <c r="AC44" s="25"/>
      <c r="AD44" s="25"/>
    </row>
    <row r="45" spans="1:30" ht="12.75">
      <c r="A45" s="1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  <c r="Z45" s="25"/>
      <c r="AA45" s="25"/>
      <c r="AB45" s="25"/>
      <c r="AC45" s="25"/>
      <c r="AD45" s="25"/>
    </row>
    <row r="46" spans="1:30" ht="12.75">
      <c r="A46" s="1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5"/>
      <c r="Z46" s="25"/>
      <c r="AA46" s="25"/>
      <c r="AB46" s="25"/>
      <c r="AC46" s="25"/>
      <c r="AD46" s="25"/>
    </row>
    <row r="47" spans="1:30" ht="12.75">
      <c r="A47" s="1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25"/>
      <c r="AA47" s="25"/>
      <c r="AB47" s="25"/>
      <c r="AC47" s="25"/>
      <c r="AD47" s="25"/>
    </row>
    <row r="48" spans="1:30" ht="12.75">
      <c r="A48" s="1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25"/>
      <c r="AA48" s="25"/>
      <c r="AB48" s="25"/>
      <c r="AC48" s="25"/>
      <c r="AD48" s="25"/>
    </row>
    <row r="49" spans="1:30" ht="12.75">
      <c r="A49" s="1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  <c r="Z49" s="25"/>
      <c r="AA49" s="25"/>
      <c r="AB49" s="25"/>
      <c r="AC49" s="25"/>
      <c r="AD49" s="25"/>
    </row>
    <row r="50" spans="1:30" ht="12.75">
      <c r="A50" s="1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  <c r="Z50" s="25"/>
      <c r="AA50" s="25"/>
      <c r="AB50" s="25"/>
      <c r="AC50" s="25"/>
      <c r="AD50" s="25"/>
    </row>
    <row r="51" spans="1:30" ht="12.75">
      <c r="A51" s="1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/>
      <c r="Z51" s="25"/>
      <c r="AA51" s="25"/>
      <c r="AB51" s="25"/>
      <c r="AC51" s="25"/>
      <c r="AD51" s="25"/>
    </row>
    <row r="52" spans="1:30" ht="12.75">
      <c r="A52" s="1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  <c r="Z52" s="25"/>
      <c r="AA52" s="25"/>
      <c r="AB52" s="25"/>
      <c r="AC52" s="25"/>
      <c r="AD52" s="25"/>
    </row>
    <row r="53" spans="1:30" ht="12.75">
      <c r="A53" s="1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5"/>
      <c r="AA53" s="25"/>
      <c r="AB53" s="25"/>
      <c r="AC53" s="25"/>
      <c r="AD53" s="25"/>
    </row>
    <row r="54" spans="1:30" ht="12.75">
      <c r="A54" s="1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5"/>
      <c r="AA54" s="25"/>
      <c r="AB54" s="25"/>
      <c r="AC54" s="25"/>
      <c r="AD54" s="25"/>
    </row>
    <row r="55" spans="1:30" ht="12.75">
      <c r="A55" s="1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5"/>
      <c r="AA55" s="25"/>
      <c r="AB55" s="25"/>
      <c r="AC55" s="25"/>
      <c r="AD55" s="25"/>
    </row>
    <row r="56" spans="1:24" ht="12.75">
      <c r="A56" s="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2.75">
      <c r="A57" s="1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2.75">
      <c r="A58" s="1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2.75">
      <c r="A59" s="1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2.75">
      <c r="A60" s="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2.75">
      <c r="A61" s="1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1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>
      <c r="A63" s="1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>
      <c r="A64" s="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2.75">
      <c r="A65" s="1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>
      <c r="A149" s="14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>
      <c r="A150" s="14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>
      <c r="A151" s="14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14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>
      <c r="A153" s="1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>
      <c r="A154" s="1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>
      <c r="A155" s="14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>
      <c r="A156" s="14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>
      <c r="A157" s="14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>
      <c r="A158" s="14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>
      <c r="A159" s="1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>
      <c r="A160" s="14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>
      <c r="A161" s="14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>
      <c r="A162" s="1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>
      <c r="A163" s="1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>
      <c r="A164" s="14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>
      <c r="A165" s="14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>
      <c r="A166" s="1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>
      <c r="A167" s="14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>
      <c r="A168" s="14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>
      <c r="A169" s="14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>
      <c r="A170" s="1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>
      <c r="A171" s="14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>
      <c r="A172" s="14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>
      <c r="A173" s="1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>
      <c r="A174" s="14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>
      <c r="A175" s="14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>
      <c r="A176" s="14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>
      <c r="A177" s="14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>
      <c r="A178" s="14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>
      <c r="A179" s="14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>
      <c r="A180" s="14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>
      <c r="A181" s="14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>
      <c r="A182" s="14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>
      <c r="A183" s="1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>
      <c r="A184" s="14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>
      <c r="A185" s="14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>
      <c r="A186" s="14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14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>
      <c r="A188" s="14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>
      <c r="A189" s="14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>
      <c r="A190" s="14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>
      <c r="A191" s="14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>
      <c r="A192" s="14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>
      <c r="A193" s="14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>
      <c r="A194" s="14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>
      <c r="A195" s="14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>
      <c r="A196" s="14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>
      <c r="A197" s="14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>
      <c r="A198" s="14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>
      <c r="A199" s="14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>
      <c r="A200" s="14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2:11" ht="12.75">
      <c r="B201" s="47"/>
      <c r="C201" s="47"/>
      <c r="D201" s="47"/>
      <c r="E201" s="47"/>
      <c r="F201" s="47"/>
      <c r="G201" s="47"/>
      <c r="H201" s="47"/>
      <c r="I201" s="47"/>
      <c r="J201" s="47"/>
      <c r="K201" s="47"/>
    </row>
    <row r="202" spans="2:11" ht="12.75">
      <c r="B202" s="47"/>
      <c r="C202" s="47"/>
      <c r="D202" s="47"/>
      <c r="E202" s="47"/>
      <c r="F202" s="47"/>
      <c r="G202" s="47"/>
      <c r="H202" s="47"/>
      <c r="I202" s="47"/>
      <c r="J202" s="47"/>
      <c r="K202" s="47"/>
    </row>
    <row r="203" spans="2:11" ht="12.75">
      <c r="B203" s="47"/>
      <c r="C203" s="47"/>
      <c r="D203" s="47"/>
      <c r="E203" s="47"/>
      <c r="F203" s="47"/>
      <c r="G203" s="47"/>
      <c r="H203" s="47"/>
      <c r="I203" s="47"/>
      <c r="J203" s="47"/>
      <c r="K203" s="47"/>
    </row>
    <row r="204" spans="2:11" ht="12.75">
      <c r="B204" s="47"/>
      <c r="C204" s="47"/>
      <c r="D204" s="47"/>
      <c r="E204" s="47"/>
      <c r="F204" s="47"/>
      <c r="G204" s="47"/>
      <c r="H204" s="47"/>
      <c r="I204" s="47"/>
      <c r="J204" s="47"/>
      <c r="K204" s="47"/>
    </row>
    <row r="205" spans="2:11" ht="12.75">
      <c r="B205" s="47"/>
      <c r="C205" s="47"/>
      <c r="D205" s="47"/>
      <c r="E205" s="47"/>
      <c r="F205" s="47"/>
      <c r="G205" s="47"/>
      <c r="H205" s="47"/>
      <c r="I205" s="47"/>
      <c r="J205" s="47"/>
      <c r="K205" s="47"/>
    </row>
    <row r="206" spans="2:11" ht="12.75">
      <c r="B206" s="47"/>
      <c r="C206" s="47"/>
      <c r="D206" s="47"/>
      <c r="E206" s="47"/>
      <c r="F206" s="47"/>
      <c r="G206" s="47"/>
      <c r="H206" s="47"/>
      <c r="I206" s="47"/>
      <c r="J206" s="47"/>
      <c r="K206" s="47"/>
    </row>
    <row r="207" spans="2:11" ht="12.75">
      <c r="B207" s="47"/>
      <c r="C207" s="47"/>
      <c r="D207" s="47"/>
      <c r="E207" s="47"/>
      <c r="F207" s="47"/>
      <c r="G207" s="47"/>
      <c r="H207" s="47"/>
      <c r="I207" s="47"/>
      <c r="J207" s="47"/>
      <c r="K207" s="47"/>
    </row>
    <row r="208" spans="2:11" ht="12.75">
      <c r="B208" s="47"/>
      <c r="C208" s="47"/>
      <c r="D208" s="47"/>
      <c r="E208" s="47"/>
      <c r="F208" s="47"/>
      <c r="G208" s="47"/>
      <c r="H208" s="47"/>
      <c r="I208" s="47"/>
      <c r="J208" s="47"/>
      <c r="K208" s="47"/>
    </row>
    <row r="209" spans="2:11" ht="12.75">
      <c r="B209" s="47"/>
      <c r="C209" s="47"/>
      <c r="D209" s="47"/>
      <c r="E209" s="47"/>
      <c r="F209" s="47"/>
      <c r="G209" s="47"/>
      <c r="H209" s="47"/>
      <c r="I209" s="47"/>
      <c r="J209" s="47"/>
      <c r="K209" s="47"/>
    </row>
    <row r="210" spans="2:11" ht="12.75">
      <c r="B210" s="47"/>
      <c r="C210" s="47"/>
      <c r="D210" s="47"/>
      <c r="E210" s="47"/>
      <c r="F210" s="47"/>
      <c r="G210" s="47"/>
      <c r="H210" s="47"/>
      <c r="I210" s="47"/>
      <c r="J210" s="47"/>
      <c r="K210" s="47"/>
    </row>
    <row r="211" spans="2:11" ht="12.75">
      <c r="B211" s="47"/>
      <c r="C211" s="47"/>
      <c r="D211" s="47"/>
      <c r="E211" s="47"/>
      <c r="F211" s="47"/>
      <c r="G211" s="47"/>
      <c r="H211" s="47"/>
      <c r="I211" s="47"/>
      <c r="J211" s="47"/>
      <c r="K211" s="47"/>
    </row>
    <row r="212" spans="2:11" ht="12.75">
      <c r="B212" s="47"/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2:11" ht="12.75"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2:11" ht="12.75">
      <c r="B214" s="47"/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2:11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2:11" ht="12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2:11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2:11" ht="12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2:11" ht="12.75">
      <c r="B219" s="47"/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2:11" ht="12.75">
      <c r="B220" s="47"/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2:11" ht="12.75">
      <c r="B221" s="47"/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2:11" ht="12.75">
      <c r="B222" s="47"/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2:11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2:11" ht="12.75">
      <c r="B224" s="47"/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2:11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2:11" ht="12.75">
      <c r="B226" s="47"/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2:11" ht="12.75">
      <c r="B227" s="47"/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2:11" ht="12.75">
      <c r="B228" s="47"/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2:11" ht="12.75">
      <c r="B229" s="47"/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2:11" ht="12.75">
      <c r="B230" s="47"/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2:11" ht="12.75">
      <c r="B231" s="47"/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2:11" ht="12.75">
      <c r="B232" s="47"/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2:11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2:11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2:11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2:11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2:11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2:11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2:11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2:11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2:11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2:11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2:11" ht="12.75"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2:11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2:11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2:11" ht="12.75">
      <c r="B246" s="47"/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2:11" ht="12.75">
      <c r="B247" s="47"/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2:11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2:11" ht="12.75">
      <c r="B249" s="47"/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2:11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2:11" ht="12.75">
      <c r="B251" s="47"/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2:11" ht="12.75">
      <c r="B252" s="47"/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2:11" ht="12.75"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2:11" ht="12.75">
      <c r="B254" s="47"/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2:11" ht="12.75"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2:11" ht="12.75"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2:11" ht="12.75"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2:11" ht="12.75">
      <c r="B258" s="47"/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2:11" ht="12.75"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2:11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2:11" ht="12.75">
      <c r="B261" s="47"/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2:11" ht="12.75">
      <c r="B262" s="47"/>
      <c r="C262" s="47"/>
      <c r="D262" s="47"/>
      <c r="E262" s="47"/>
      <c r="F262" s="47"/>
      <c r="G262" s="47"/>
      <c r="H262" s="47"/>
      <c r="I262" s="47"/>
      <c r="J262" s="47"/>
      <c r="K262" s="47"/>
    </row>
  </sheetData>
  <mergeCells count="20">
    <mergeCell ref="B34:J34"/>
    <mergeCell ref="B18:K18"/>
    <mergeCell ref="B30:J30"/>
    <mergeCell ref="B31:J31"/>
    <mergeCell ref="B32:J32"/>
    <mergeCell ref="B33:J33"/>
    <mergeCell ref="B25:J25"/>
    <mergeCell ref="B26:J26"/>
    <mergeCell ref="B28:J28"/>
    <mergeCell ref="B29:J29"/>
    <mergeCell ref="B20:J20"/>
    <mergeCell ref="B21:J21"/>
    <mergeCell ref="B22:J22"/>
    <mergeCell ref="B24:J24"/>
    <mergeCell ref="A6:E6"/>
    <mergeCell ref="J11:L11"/>
    <mergeCell ref="A1:P1"/>
    <mergeCell ref="A2:P2"/>
    <mergeCell ref="A3:P3"/>
    <mergeCell ref="A4:P4"/>
  </mergeCells>
  <printOptions/>
  <pageMargins left="0.7874015748031497" right="0.7874015748031497" top="0.984251968503937" bottom="0.984251968503937" header="0" footer="0"/>
  <pageSetup horizontalDpi="600" verticalDpi="600" orientation="landscape" paperSize="9" scale="45" r:id="rId3"/>
  <legacyDrawing r:id="rId2"/>
  <oleObjects>
    <oleObject progId="" shapeId="5509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2007-07-17T17:13:53Z</cp:lastPrinted>
  <dcterms:created xsi:type="dcterms:W3CDTF">2006-09-04T21:37:26Z</dcterms:created>
  <dcterms:modified xsi:type="dcterms:W3CDTF">2007-07-17T17:14:16Z</dcterms:modified>
  <cp:category/>
  <cp:version/>
  <cp:contentType/>
  <cp:contentStatus/>
</cp:coreProperties>
</file>