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3-22" sheetId="1" r:id="rId1"/>
  </sheets>
  <definedNames>
    <definedName name="_xlnm.Print_Area" localSheetId="0">'Tabla 13-22'!$A$1:$W$64</definedName>
  </definedNames>
  <calcPr fullCalcOnLoad="1"/>
</workbook>
</file>

<file path=xl/sharedStrings.xml><?xml version="1.0" encoding="utf-8"?>
<sst xmlns="http://schemas.openxmlformats.org/spreadsheetml/2006/main" count="142" uniqueCount="142">
  <si>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</si>
  <si>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</si>
  <si>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</si>
  <si>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</si>
  <si>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</si>
  <si>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</si>
  <si>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</si>
  <si>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</si>
  <si>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</si>
  <si>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</si>
  <si>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</si>
  <si>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</si>
  <si>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</si>
  <si>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</si>
  <si>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</si>
  <si>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</si>
  <si>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</si>
  <si>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</si>
  <si>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</si>
  <si>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</si>
  <si>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</si>
  <si>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</si>
  <si>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</si>
  <si>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</si>
  <si>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</si>
  <si>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</si>
  <si>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</si>
  <si>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</si>
  <si>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</si>
  <si>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</si>
  <si>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>Indicador</t>
  </si>
  <si>
    <t xml:space="preserve">Fecha de Datos </t>
  </si>
  <si>
    <t>Número de personas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</si>
  <si>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</si>
  <si>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</si>
  <si>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</si>
  <si>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</si>
  <si>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</si>
  <si>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</si>
  <si>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</si>
  <si>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</si>
  <si>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</si>
  <si>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</si>
  <si>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</si>
  <si>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</si>
  <si>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</si>
  <si>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</si>
  <si>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</si>
  <si>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</si>
  <si>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</si>
  <si>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</si>
  <si>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</si>
  <si>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</si>
  <si>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</si>
  <si>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</si>
  <si>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</si>
  <si>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</si>
  <si>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</si>
  <si>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</si>
  <si>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</si>
  <si>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</si>
  <si>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</si>
  <si>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</si>
  <si>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</si>
  <si>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</si>
  <si>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</si>
  <si>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</si>
  <si>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</si>
  <si>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</si>
  <si>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</si>
  <si>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</si>
  <si>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</si>
  <si>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</si>
  <si>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</si>
  <si>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</si>
  <si>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</si>
  <si>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</si>
  <si>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</si>
  <si>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</si>
  <si>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P_RP_BAM</t>
  </si>
  <si>
    <t>Total de Estudiantes promovidos y no promovidos por nivel de escolaridad, por sexo y grupo étnico</t>
  </si>
  <si>
    <t>Tasa de aprobación</t>
  </si>
  <si>
    <t>Tasa de reprobación</t>
  </si>
  <si>
    <t>11i Población de 6 a 15 años inscritos final primaria Urbano</t>
  </si>
  <si>
    <t>T6A15PRFUR</t>
  </si>
  <si>
    <t>11s Población de 12 a 21 años inscrita final en Diversificado Urbano</t>
  </si>
  <si>
    <t>T12A 21DVFU</t>
  </si>
  <si>
    <t>11t Población de 12 a 21 años inscrita final en DiversificadoRural</t>
  </si>
  <si>
    <t>T12A 21DVFR</t>
  </si>
  <si>
    <t>11j Población de 6 a 15 años inscritos final primaria Rural</t>
  </si>
  <si>
    <t>T6A15PRFRU</t>
  </si>
  <si>
    <t>T12A21BAFU</t>
  </si>
  <si>
    <t>11n población de 12 a 21 años inscritos final básico urbano</t>
  </si>
  <si>
    <t>11o población de 12 a 21 años inscritos final básico Rural</t>
  </si>
  <si>
    <t>T12A21BAFR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</si>
  <si>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</si>
  <si>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</si>
  <si>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</si>
  <si>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</si>
  <si>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</si>
  <si>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</si>
  <si>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</si>
  <si>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</si>
  <si>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</si>
  <si>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 xml:space="preserve">  13 - 22</t>
  </si>
  <si>
    <t>Municipios del Departamento de Jutiapa</t>
  </si>
  <si>
    <t xml:space="preserve"> Departamento de Jutiapa</t>
  </si>
  <si>
    <t>22</t>
  </si>
  <si>
    <t>Jutiapa</t>
  </si>
  <si>
    <t>El Progeso</t>
  </si>
  <si>
    <t>Santa Catarina Mita</t>
  </si>
  <si>
    <t>Agua Blanca</t>
  </si>
  <si>
    <t>Asuncion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</si>
  <si>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</si>
  <si>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</si>
  <si>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</si>
  <si>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</si>
  <si>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</si>
  <si>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</si>
  <si>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</si>
  <si>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</si>
  <si>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</si>
  <si>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</si>
  <si>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Jose Acatempa</t>
  </si>
  <si>
    <t>Quesada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</si>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</sst>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2" fillId="2" borderId="9" xfId="0" applyNumberFormat="1" applyFont="1" applyFill="1" applyBorder="1" applyAlignment="1">
      <alignment horizontal="right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/>
    </xf>
    <xf numFmtId="0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/>
    </xf>
    <xf numFmtId="16" fontId="3" fillId="3" borderId="10" xfId="0" applyNumberFormat="1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showGridLines="0" tabSelected="1" zoomScale="70" zoomScaleNormal="70" workbookViewId="0" topLeftCell="B1">
      <selection activeCell="M24" sqref="M24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7.140625" style="1" customWidth="1"/>
    <col min="5" max="5" width="15.00390625" style="1" bestFit="1" customWidth="1"/>
    <col min="6" max="6" width="13.00390625" style="1" customWidth="1"/>
    <col min="7" max="7" width="10.28125" style="1" customWidth="1"/>
    <col min="8" max="8" width="13.14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12.28125" style="1" customWidth="1"/>
    <col min="15" max="15" width="9.57421875" style="1" bestFit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7.140625" style="1" customWidth="1"/>
    <col min="21" max="22" width="15.140625" style="1" customWidth="1"/>
    <col min="23" max="23" width="15.421875" style="1" customWidth="1"/>
    <col min="24" max="16384" width="11.421875" style="1" customWidth="1"/>
  </cols>
  <sheetData>
    <row r="1" spans="2:8" ht="12">
      <c r="B1" s="4" t="s">
        <v>0</v>
      </c>
      <c r="C1" s="5"/>
      <c r="D1" s="5"/>
      <c r="E1" s="5"/>
      <c r="F1" s="5"/>
      <c r="G1" s="5"/>
      <c r="H1" s="5"/>
    </row>
    <row r="2" spans="2:8" ht="12">
      <c r="B2" s="4" t="s">
        <v>1</v>
      </c>
      <c r="C2" s="5"/>
      <c r="D2" s="5"/>
      <c r="E2" s="5"/>
      <c r="F2" s="5"/>
      <c r="G2" s="5"/>
      <c r="H2" s="5"/>
    </row>
    <row r="3" spans="2:8" ht="12">
      <c r="B3" s="4" t="s">
        <v>2</v>
      </c>
      <c r="C3" s="5"/>
      <c r="D3" s="5"/>
      <c r="E3" s="5"/>
      <c r="F3" s="5"/>
      <c r="G3" s="5"/>
      <c r="H3" s="5"/>
    </row>
    <row r="4" spans="2:8" ht="12">
      <c r="B4" s="4" t="s">
        <v>3</v>
      </c>
      <c r="C4" s="5"/>
      <c r="D4" s="5"/>
      <c r="E4" s="5"/>
      <c r="F4" s="5"/>
      <c r="G4" s="5"/>
      <c r="H4" s="5"/>
    </row>
    <row r="5" ht="12"/>
    <row r="6" spans="1:11" s="19" customFormat="1" ht="12.75" customHeight="1">
      <c r="A6" s="58" t="s">
        <v>4</v>
      </c>
      <c r="B6" s="58"/>
      <c r="C6" s="25"/>
      <c r="D6" s="59" t="s">
        <v>104</v>
      </c>
      <c r="E6" s="17"/>
      <c r="F6" s="18"/>
      <c r="G6" s="18"/>
      <c r="I6" s="21"/>
      <c r="J6" s="20"/>
      <c r="K6" s="21"/>
    </row>
    <row r="7" s="19" customFormat="1" ht="12"/>
    <row r="8" spans="2:11" ht="12.75" customHeight="1">
      <c r="B8" s="11" t="s">
        <v>5</v>
      </c>
      <c r="C8" s="12"/>
      <c r="D8" s="33" t="s">
        <v>80</v>
      </c>
      <c r="E8" s="33"/>
      <c r="F8" s="33"/>
      <c r="G8" s="33"/>
      <c r="H8" s="33"/>
      <c r="I8" s="33"/>
      <c r="J8" s="34"/>
      <c r="K8" s="26"/>
    </row>
    <row r="9" spans="2:11" s="27" customFormat="1" ht="12.75" customHeight="1">
      <c r="B9" s="13" t="s">
        <v>30</v>
      </c>
      <c r="C9" s="3"/>
      <c r="D9" s="35" t="s">
        <v>81</v>
      </c>
      <c r="E9" s="35"/>
      <c r="F9" s="35"/>
      <c r="G9" s="35"/>
      <c r="H9" s="35"/>
      <c r="I9" s="35"/>
      <c r="J9" s="36"/>
      <c r="K9" s="28"/>
    </row>
    <row r="10" spans="2:11" s="27" customFormat="1" ht="12.75" customHeight="1">
      <c r="B10" s="13"/>
      <c r="C10" s="3"/>
      <c r="D10" s="35" t="s">
        <v>82</v>
      </c>
      <c r="E10" s="35"/>
      <c r="F10" s="35"/>
      <c r="G10" s="35"/>
      <c r="H10" s="35"/>
      <c r="I10" s="35"/>
      <c r="J10" s="36"/>
      <c r="K10" s="28"/>
    </row>
    <row r="11" spans="2:11" ht="12">
      <c r="B11" s="14" t="s">
        <v>6</v>
      </c>
      <c r="C11" s="2"/>
      <c r="D11" s="37" t="s">
        <v>105</v>
      </c>
      <c r="E11" s="37"/>
      <c r="F11" s="37"/>
      <c r="G11" s="37"/>
      <c r="H11" s="37"/>
      <c r="I11" s="37"/>
      <c r="J11" s="38"/>
      <c r="K11" s="29"/>
    </row>
    <row r="12" spans="2:11" ht="12.75" customHeight="1">
      <c r="B12" s="14" t="s">
        <v>31</v>
      </c>
      <c r="C12" s="2"/>
      <c r="D12" s="39">
        <v>2005</v>
      </c>
      <c r="E12" s="39"/>
      <c r="F12" s="39"/>
      <c r="G12" s="39"/>
      <c r="H12" s="39"/>
      <c r="I12" s="39"/>
      <c r="J12" s="40"/>
      <c r="K12" s="29"/>
    </row>
    <row r="13" spans="2:31" ht="12">
      <c r="B13" s="14" t="s">
        <v>7</v>
      </c>
      <c r="C13" s="2"/>
      <c r="D13" s="37" t="s">
        <v>32</v>
      </c>
      <c r="E13" s="37"/>
      <c r="F13" s="37"/>
      <c r="G13" s="37"/>
      <c r="H13" s="37"/>
      <c r="I13" s="37"/>
      <c r="J13" s="38"/>
      <c r="Z13" s="7"/>
      <c r="AB13" s="7"/>
      <c r="AC13" s="7"/>
      <c r="AD13" s="7"/>
      <c r="AE13" s="7"/>
    </row>
    <row r="14" spans="2:11" s="19" customFormat="1" ht="12">
      <c r="B14" s="15" t="s">
        <v>11</v>
      </c>
      <c r="C14" s="16"/>
      <c r="D14" s="23" t="s">
        <v>10</v>
      </c>
      <c r="E14" s="23"/>
      <c r="F14" s="23"/>
      <c r="G14" s="23"/>
      <c r="H14" s="23"/>
      <c r="I14" s="23"/>
      <c r="J14" s="24"/>
      <c r="K14" s="22"/>
    </row>
    <row r="15" spans="13:17" ht="12">
      <c r="M15" s="6"/>
      <c r="N15" s="6"/>
      <c r="Q15" s="7"/>
    </row>
    <row r="17" spans="2:22" ht="12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3" s="32" customFormat="1" ht="26.25" customHeight="1">
      <c r="B18" s="41"/>
      <c r="C18" s="41"/>
      <c r="D18" s="41"/>
      <c r="E18" s="31"/>
      <c r="F18" s="64" t="s">
        <v>108</v>
      </c>
      <c r="G18" s="64" t="s">
        <v>109</v>
      </c>
      <c r="H18" s="64" t="s">
        <v>110</v>
      </c>
      <c r="I18" s="64" t="s">
        <v>111</v>
      </c>
      <c r="J18" s="64" t="s">
        <v>112</v>
      </c>
      <c r="K18" s="64" t="s">
        <v>113</v>
      </c>
      <c r="L18" s="64" t="s">
        <v>114</v>
      </c>
      <c r="M18" s="64" t="s">
        <v>115</v>
      </c>
      <c r="N18" s="64" t="s">
        <v>116</v>
      </c>
      <c r="O18" s="64" t="s">
        <v>117</v>
      </c>
      <c r="P18" s="64" t="s">
        <v>118</v>
      </c>
      <c r="Q18" s="64" t="s">
        <v>119</v>
      </c>
      <c r="R18" s="64" t="s">
        <v>120</v>
      </c>
      <c r="S18" s="64" t="s">
        <v>121</v>
      </c>
      <c r="T18" s="64" t="s">
        <v>122</v>
      </c>
      <c r="U18" s="64" t="s">
        <v>123</v>
      </c>
      <c r="V18" s="64" t="s">
        <v>124</v>
      </c>
      <c r="W18" s="65" t="s">
        <v>106</v>
      </c>
    </row>
    <row r="19" spans="2:23" ht="12.75">
      <c r="B19" s="60" t="s">
        <v>8</v>
      </c>
      <c r="C19" s="60"/>
      <c r="D19" s="60"/>
      <c r="E19" s="61" t="s">
        <v>9</v>
      </c>
      <c r="F19" s="62" t="s">
        <v>125</v>
      </c>
      <c r="G19" s="62" t="s">
        <v>126</v>
      </c>
      <c r="H19" s="62" t="s">
        <v>127</v>
      </c>
      <c r="I19" s="62" t="s">
        <v>128</v>
      </c>
      <c r="J19" s="62" t="s">
        <v>129</v>
      </c>
      <c r="K19" s="62" t="s">
        <v>130</v>
      </c>
      <c r="L19" s="62" t="s">
        <v>131</v>
      </c>
      <c r="M19" s="62" t="s">
        <v>132</v>
      </c>
      <c r="N19" s="62" t="s">
        <v>133</v>
      </c>
      <c r="O19" s="62" t="s">
        <v>134</v>
      </c>
      <c r="P19" s="62" t="s">
        <v>135</v>
      </c>
      <c r="Q19" s="62" t="s">
        <v>136</v>
      </c>
      <c r="R19" s="62" t="s">
        <v>137</v>
      </c>
      <c r="S19" s="62" t="s">
        <v>138</v>
      </c>
      <c r="T19" s="62" t="s">
        <v>139</v>
      </c>
      <c r="U19" s="62" t="s">
        <v>140</v>
      </c>
      <c r="V19" s="62" t="s">
        <v>141</v>
      </c>
      <c r="W19" s="63" t="s">
        <v>107</v>
      </c>
    </row>
    <row r="21" spans="2:23" s="8" customFormat="1" ht="12.75">
      <c r="B21" s="42" t="s">
        <v>12</v>
      </c>
      <c r="C21" s="43"/>
      <c r="D21" s="43"/>
      <c r="E21" s="44" t="s">
        <v>13</v>
      </c>
      <c r="F21" s="45">
        <v>23620</v>
      </c>
      <c r="G21" s="45">
        <v>3272</v>
      </c>
      <c r="H21" s="45">
        <v>4086</v>
      </c>
      <c r="I21" s="45">
        <v>2752</v>
      </c>
      <c r="J21" s="45">
        <v>7251</v>
      </c>
      <c r="K21" s="45">
        <v>2807</v>
      </c>
      <c r="L21" s="45">
        <v>2991</v>
      </c>
      <c r="M21" s="45">
        <v>972</v>
      </c>
      <c r="N21" s="45">
        <v>1167</v>
      </c>
      <c r="O21" s="45">
        <v>1642</v>
      </c>
      <c r="P21" s="45">
        <v>5480</v>
      </c>
      <c r="Q21" s="45">
        <v>4920</v>
      </c>
      <c r="R21" s="45">
        <v>3779</v>
      </c>
      <c r="S21" s="45">
        <v>7792</v>
      </c>
      <c r="T21" s="45">
        <v>1941</v>
      </c>
      <c r="U21" s="45">
        <v>2220</v>
      </c>
      <c r="V21" s="45">
        <v>3394</v>
      </c>
      <c r="W21" s="46">
        <f>SUM(F21:V21)</f>
        <v>80086</v>
      </c>
    </row>
    <row r="22" spans="2:23" s="8" customFormat="1" ht="12.75">
      <c r="B22" s="47" t="s">
        <v>14</v>
      </c>
      <c r="C22" s="48"/>
      <c r="D22" s="48"/>
      <c r="E22" s="49" t="s">
        <v>15</v>
      </c>
      <c r="F22" s="45">
        <v>12620</v>
      </c>
      <c r="G22" s="45">
        <v>1685</v>
      </c>
      <c r="H22" s="45">
        <v>2041</v>
      </c>
      <c r="I22" s="45">
        <v>1377</v>
      </c>
      <c r="J22" s="45">
        <v>3699</v>
      </c>
      <c r="K22" s="45">
        <v>1459</v>
      </c>
      <c r="L22" s="45">
        <v>1585</v>
      </c>
      <c r="M22" s="45">
        <v>469</v>
      </c>
      <c r="N22" s="45">
        <v>670</v>
      </c>
      <c r="O22" s="45">
        <v>822</v>
      </c>
      <c r="P22" s="45">
        <v>2864</v>
      </c>
      <c r="Q22" s="45">
        <v>2537</v>
      </c>
      <c r="R22" s="45">
        <v>2035</v>
      </c>
      <c r="S22" s="45">
        <v>4045</v>
      </c>
      <c r="T22" s="45">
        <v>978</v>
      </c>
      <c r="U22" s="45">
        <v>1257</v>
      </c>
      <c r="V22" s="45">
        <v>1839</v>
      </c>
      <c r="W22" s="46">
        <f aca="true" t="shared" si="0" ref="W22:W44">SUM(F22:V22)</f>
        <v>41982</v>
      </c>
    </row>
    <row r="23" spans="2:23" s="8" customFormat="1" ht="12.75">
      <c r="B23" s="47" t="s">
        <v>16</v>
      </c>
      <c r="C23" s="48"/>
      <c r="D23" s="48"/>
      <c r="E23" s="49" t="s">
        <v>17</v>
      </c>
      <c r="F23" s="45">
        <v>11000</v>
      </c>
      <c r="G23" s="45">
        <v>1587</v>
      </c>
      <c r="H23" s="45">
        <v>2045</v>
      </c>
      <c r="I23" s="45">
        <v>1375</v>
      </c>
      <c r="J23" s="45">
        <v>3552</v>
      </c>
      <c r="K23" s="45">
        <v>1348</v>
      </c>
      <c r="L23" s="45">
        <v>1406</v>
      </c>
      <c r="M23" s="45">
        <v>503</v>
      </c>
      <c r="N23" s="45">
        <v>497</v>
      </c>
      <c r="O23" s="45">
        <v>820</v>
      </c>
      <c r="P23" s="45">
        <v>2616</v>
      </c>
      <c r="Q23" s="45">
        <v>2383</v>
      </c>
      <c r="R23" s="45">
        <v>1744</v>
      </c>
      <c r="S23" s="45">
        <v>3747</v>
      </c>
      <c r="T23" s="45">
        <v>963</v>
      </c>
      <c r="U23" s="45">
        <v>963</v>
      </c>
      <c r="V23" s="45">
        <v>1555</v>
      </c>
      <c r="W23" s="46">
        <f t="shared" si="0"/>
        <v>38104</v>
      </c>
    </row>
    <row r="24" spans="2:23" s="8" customFormat="1" ht="12.75" customHeight="1">
      <c r="B24" s="50" t="s">
        <v>83</v>
      </c>
      <c r="C24" s="51"/>
      <c r="D24" s="51"/>
      <c r="E24" s="52" t="s">
        <v>84</v>
      </c>
      <c r="F24" s="45">
        <v>3642</v>
      </c>
      <c r="G24" s="45">
        <v>1402</v>
      </c>
      <c r="H24" s="45">
        <v>1042</v>
      </c>
      <c r="I24" s="45">
        <v>543</v>
      </c>
      <c r="J24" s="45">
        <v>2256</v>
      </c>
      <c r="K24" s="45">
        <v>401</v>
      </c>
      <c r="L24" s="45">
        <v>449</v>
      </c>
      <c r="M24" s="45">
        <v>169</v>
      </c>
      <c r="N24" s="45">
        <v>340</v>
      </c>
      <c r="O24" s="45">
        <v>292</v>
      </c>
      <c r="P24" s="45">
        <v>379</v>
      </c>
      <c r="Q24" s="45">
        <v>768</v>
      </c>
      <c r="R24" s="45">
        <v>388</v>
      </c>
      <c r="S24" s="45">
        <v>814</v>
      </c>
      <c r="T24" s="45">
        <v>401</v>
      </c>
      <c r="U24" s="45">
        <v>525</v>
      </c>
      <c r="V24" s="45">
        <v>417</v>
      </c>
      <c r="W24" s="46">
        <f t="shared" si="0"/>
        <v>14228</v>
      </c>
    </row>
    <row r="25" spans="2:23" s="8" customFormat="1" ht="12.75" customHeight="1">
      <c r="B25" s="50" t="s">
        <v>89</v>
      </c>
      <c r="C25" s="51"/>
      <c r="D25" s="51"/>
      <c r="E25" s="52" t="s">
        <v>90</v>
      </c>
      <c r="F25" s="45">
        <v>19978</v>
      </c>
      <c r="G25" s="45">
        <v>1870</v>
      </c>
      <c r="H25" s="45">
        <v>3044</v>
      </c>
      <c r="I25" s="45">
        <v>2209</v>
      </c>
      <c r="J25" s="45">
        <v>4995</v>
      </c>
      <c r="K25" s="45">
        <v>2406</v>
      </c>
      <c r="L25" s="45">
        <v>2542</v>
      </c>
      <c r="M25" s="45">
        <v>803</v>
      </c>
      <c r="N25" s="45">
        <v>827</v>
      </c>
      <c r="O25" s="45">
        <v>1350</v>
      </c>
      <c r="P25" s="45">
        <v>5101</v>
      </c>
      <c r="Q25" s="45">
        <v>4152</v>
      </c>
      <c r="R25" s="45">
        <v>3391</v>
      </c>
      <c r="S25" s="45">
        <v>6978</v>
      </c>
      <c r="T25" s="45">
        <v>1540</v>
      </c>
      <c r="U25" s="45">
        <v>1695</v>
      </c>
      <c r="V25" s="45">
        <v>2977</v>
      </c>
      <c r="W25" s="46">
        <f t="shared" si="0"/>
        <v>65858</v>
      </c>
    </row>
    <row r="26" spans="2:23" s="8" customFormat="1" ht="12.75">
      <c r="B26" s="47" t="s">
        <v>18</v>
      </c>
      <c r="C26" s="48"/>
      <c r="D26" s="48"/>
      <c r="E26" s="49" t="s">
        <v>19</v>
      </c>
      <c r="F26" s="45">
        <v>6081</v>
      </c>
      <c r="G26" s="45">
        <v>928</v>
      </c>
      <c r="H26" s="45">
        <v>799</v>
      </c>
      <c r="I26" s="45">
        <v>694</v>
      </c>
      <c r="J26" s="45">
        <v>1630</v>
      </c>
      <c r="K26" s="45">
        <v>636</v>
      </c>
      <c r="L26" s="45">
        <v>715</v>
      </c>
      <c r="M26" s="45">
        <v>301</v>
      </c>
      <c r="N26" s="45">
        <v>219</v>
      </c>
      <c r="O26" s="45">
        <v>356</v>
      </c>
      <c r="P26" s="45">
        <v>500</v>
      </c>
      <c r="Q26" s="45">
        <v>1033</v>
      </c>
      <c r="R26" s="45">
        <v>374</v>
      </c>
      <c r="S26" s="45">
        <v>1229</v>
      </c>
      <c r="T26" s="45">
        <v>381</v>
      </c>
      <c r="U26" s="45">
        <v>306</v>
      </c>
      <c r="V26" s="45">
        <v>665</v>
      </c>
      <c r="W26" s="46">
        <f t="shared" si="0"/>
        <v>16847</v>
      </c>
    </row>
    <row r="27" spans="2:23" s="8" customFormat="1" ht="12.75">
      <c r="B27" s="47" t="s">
        <v>20</v>
      </c>
      <c r="C27" s="48"/>
      <c r="D27" s="48"/>
      <c r="E27" s="49" t="s">
        <v>21</v>
      </c>
      <c r="F27" s="45">
        <v>3473</v>
      </c>
      <c r="G27" s="45">
        <v>422</v>
      </c>
      <c r="H27" s="45">
        <v>373</v>
      </c>
      <c r="I27" s="45">
        <v>342</v>
      </c>
      <c r="J27" s="45">
        <v>755</v>
      </c>
      <c r="K27" s="45">
        <v>375</v>
      </c>
      <c r="L27" s="45">
        <v>364</v>
      </c>
      <c r="M27" s="45">
        <v>143</v>
      </c>
      <c r="N27" s="45">
        <v>118</v>
      </c>
      <c r="O27" s="45">
        <v>198</v>
      </c>
      <c r="P27" s="45">
        <v>296</v>
      </c>
      <c r="Q27" s="45">
        <v>529</v>
      </c>
      <c r="R27" s="45">
        <v>240</v>
      </c>
      <c r="S27" s="45">
        <v>660</v>
      </c>
      <c r="T27" s="45">
        <v>201</v>
      </c>
      <c r="U27" s="45">
        <v>202</v>
      </c>
      <c r="V27" s="45">
        <v>378</v>
      </c>
      <c r="W27" s="46">
        <f t="shared" si="0"/>
        <v>9069</v>
      </c>
    </row>
    <row r="28" spans="2:23" s="8" customFormat="1" ht="12.75">
      <c r="B28" s="47" t="s">
        <v>22</v>
      </c>
      <c r="C28" s="48"/>
      <c r="D28" s="48"/>
      <c r="E28" s="49" t="s">
        <v>23</v>
      </c>
      <c r="F28" s="45">
        <v>2608</v>
      </c>
      <c r="G28" s="45">
        <v>506</v>
      </c>
      <c r="H28" s="45">
        <v>426</v>
      </c>
      <c r="I28" s="45">
        <v>352</v>
      </c>
      <c r="J28" s="45">
        <v>875</v>
      </c>
      <c r="K28" s="45">
        <v>261</v>
      </c>
      <c r="L28" s="45">
        <v>351</v>
      </c>
      <c r="M28" s="45">
        <v>158</v>
      </c>
      <c r="N28" s="45">
        <v>101</v>
      </c>
      <c r="O28" s="45">
        <v>158</v>
      </c>
      <c r="P28" s="45">
        <v>204</v>
      </c>
      <c r="Q28" s="45">
        <v>504</v>
      </c>
      <c r="R28" s="45">
        <v>134</v>
      </c>
      <c r="S28" s="45">
        <v>569</v>
      </c>
      <c r="T28" s="45">
        <v>180</v>
      </c>
      <c r="U28" s="45">
        <v>104</v>
      </c>
      <c r="V28" s="45">
        <v>287</v>
      </c>
      <c r="W28" s="46">
        <f t="shared" si="0"/>
        <v>7778</v>
      </c>
    </row>
    <row r="29" spans="2:23" s="8" customFormat="1" ht="12.75">
      <c r="B29" s="47" t="s">
        <v>92</v>
      </c>
      <c r="C29" s="48"/>
      <c r="D29" s="48"/>
      <c r="E29" s="49" t="s">
        <v>91</v>
      </c>
      <c r="F29" s="45">
        <v>4529</v>
      </c>
      <c r="G29" s="45">
        <v>714</v>
      </c>
      <c r="H29" s="45">
        <v>489</v>
      </c>
      <c r="I29" s="45">
        <v>335</v>
      </c>
      <c r="J29" s="45">
        <v>1182</v>
      </c>
      <c r="K29" s="45">
        <v>347</v>
      </c>
      <c r="L29" s="45">
        <v>251</v>
      </c>
      <c r="M29" s="45">
        <v>208</v>
      </c>
      <c r="N29" s="45">
        <v>219</v>
      </c>
      <c r="O29" s="45">
        <v>153</v>
      </c>
      <c r="P29" s="45">
        <v>250</v>
      </c>
      <c r="Q29" s="45">
        <v>609</v>
      </c>
      <c r="R29" s="45">
        <v>247</v>
      </c>
      <c r="S29" s="45">
        <v>361</v>
      </c>
      <c r="T29" s="45">
        <v>228</v>
      </c>
      <c r="U29" s="45">
        <v>306</v>
      </c>
      <c r="V29" s="45">
        <v>364</v>
      </c>
      <c r="W29" s="46">
        <f t="shared" si="0"/>
        <v>10792</v>
      </c>
    </row>
    <row r="30" spans="2:23" s="8" customFormat="1" ht="12.75">
      <c r="B30" s="47" t="s">
        <v>93</v>
      </c>
      <c r="C30" s="48"/>
      <c r="D30" s="48"/>
      <c r="E30" s="49" t="s">
        <v>94</v>
      </c>
      <c r="F30" s="45">
        <v>1552</v>
      </c>
      <c r="G30" s="45">
        <v>214</v>
      </c>
      <c r="H30" s="45">
        <v>310</v>
      </c>
      <c r="I30" s="45">
        <v>359</v>
      </c>
      <c r="J30" s="45">
        <v>448</v>
      </c>
      <c r="K30" s="45">
        <v>289</v>
      </c>
      <c r="L30" s="45">
        <v>464</v>
      </c>
      <c r="M30" s="45">
        <v>93</v>
      </c>
      <c r="N30" s="45">
        <v>0</v>
      </c>
      <c r="O30" s="45">
        <v>203</v>
      </c>
      <c r="P30" s="45">
        <v>250</v>
      </c>
      <c r="Q30" s="45">
        <v>424</v>
      </c>
      <c r="R30" s="45">
        <v>127</v>
      </c>
      <c r="S30" s="45">
        <v>868</v>
      </c>
      <c r="T30" s="45">
        <v>153</v>
      </c>
      <c r="U30" s="45">
        <v>0</v>
      </c>
      <c r="V30" s="45">
        <v>301</v>
      </c>
      <c r="W30" s="46">
        <f t="shared" si="0"/>
        <v>6055</v>
      </c>
    </row>
    <row r="31" spans="2:23" s="8" customFormat="1" ht="12.75">
      <c r="B31" s="47" t="s">
        <v>24</v>
      </c>
      <c r="C31" s="48"/>
      <c r="D31" s="48"/>
      <c r="E31" s="49" t="s">
        <v>25</v>
      </c>
      <c r="F31" s="45">
        <v>3281</v>
      </c>
      <c r="G31" s="45">
        <v>388</v>
      </c>
      <c r="H31" s="45">
        <v>349</v>
      </c>
      <c r="I31" s="45">
        <v>353</v>
      </c>
      <c r="J31" s="45">
        <v>977</v>
      </c>
      <c r="K31" s="45">
        <v>109</v>
      </c>
      <c r="L31" s="45">
        <v>368</v>
      </c>
      <c r="M31" s="45">
        <v>49</v>
      </c>
      <c r="N31" s="45">
        <v>0</v>
      </c>
      <c r="O31" s="45">
        <v>129</v>
      </c>
      <c r="P31" s="45">
        <v>132</v>
      </c>
      <c r="Q31" s="45">
        <v>867</v>
      </c>
      <c r="R31" s="45">
        <v>16</v>
      </c>
      <c r="S31" s="45">
        <v>369</v>
      </c>
      <c r="T31" s="45">
        <v>175</v>
      </c>
      <c r="U31" s="45">
        <v>0</v>
      </c>
      <c r="V31" s="45">
        <v>54</v>
      </c>
      <c r="W31" s="46">
        <f t="shared" si="0"/>
        <v>7616</v>
      </c>
    </row>
    <row r="32" spans="2:23" s="8" customFormat="1" ht="12.75">
      <c r="B32" s="47" t="s">
        <v>26</v>
      </c>
      <c r="C32" s="48"/>
      <c r="D32" s="48"/>
      <c r="E32" s="49" t="s">
        <v>27</v>
      </c>
      <c r="F32" s="45">
        <v>1634</v>
      </c>
      <c r="G32" s="45">
        <v>148</v>
      </c>
      <c r="H32" s="45">
        <v>127</v>
      </c>
      <c r="I32" s="45">
        <v>173</v>
      </c>
      <c r="J32" s="45">
        <v>392</v>
      </c>
      <c r="K32" s="45">
        <v>55</v>
      </c>
      <c r="L32" s="45">
        <v>176</v>
      </c>
      <c r="M32" s="45">
        <v>27</v>
      </c>
      <c r="N32" s="45">
        <v>0</v>
      </c>
      <c r="O32" s="45">
        <v>66</v>
      </c>
      <c r="P32" s="45">
        <v>66</v>
      </c>
      <c r="Q32" s="45">
        <v>419</v>
      </c>
      <c r="R32" s="45">
        <v>11</v>
      </c>
      <c r="S32" s="45">
        <v>165</v>
      </c>
      <c r="T32" s="45">
        <v>74</v>
      </c>
      <c r="U32" s="45">
        <v>0</v>
      </c>
      <c r="V32" s="45">
        <v>31</v>
      </c>
      <c r="W32" s="46">
        <f t="shared" si="0"/>
        <v>3564</v>
      </c>
    </row>
    <row r="33" spans="2:23" s="8" customFormat="1" ht="12.75">
      <c r="B33" s="47" t="s">
        <v>28</v>
      </c>
      <c r="C33" s="48"/>
      <c r="D33" s="48"/>
      <c r="E33" s="49" t="s">
        <v>29</v>
      </c>
      <c r="F33" s="45">
        <v>1647</v>
      </c>
      <c r="G33" s="45">
        <v>240</v>
      </c>
      <c r="H33" s="45">
        <v>222</v>
      </c>
      <c r="I33" s="45">
        <v>180</v>
      </c>
      <c r="J33" s="45">
        <v>585</v>
      </c>
      <c r="K33" s="45">
        <v>54</v>
      </c>
      <c r="L33" s="45">
        <v>192</v>
      </c>
      <c r="M33" s="45">
        <v>22</v>
      </c>
      <c r="N33" s="45">
        <v>0</v>
      </c>
      <c r="O33" s="45">
        <v>63</v>
      </c>
      <c r="P33" s="45">
        <v>66</v>
      </c>
      <c r="Q33" s="45">
        <v>448</v>
      </c>
      <c r="R33" s="45">
        <v>5</v>
      </c>
      <c r="S33" s="45">
        <v>204</v>
      </c>
      <c r="T33" s="45">
        <v>101</v>
      </c>
      <c r="U33" s="45">
        <v>0</v>
      </c>
      <c r="V33" s="45">
        <v>23</v>
      </c>
      <c r="W33" s="46">
        <f t="shared" si="0"/>
        <v>4052</v>
      </c>
    </row>
    <row r="34" spans="2:23" s="8" customFormat="1" ht="12.75" customHeight="1">
      <c r="B34" s="53" t="s">
        <v>85</v>
      </c>
      <c r="C34" s="53"/>
      <c r="D34" s="53"/>
      <c r="E34" s="52" t="s">
        <v>86</v>
      </c>
      <c r="F34" s="45">
        <v>3281</v>
      </c>
      <c r="G34" s="45">
        <v>388</v>
      </c>
      <c r="H34" s="45">
        <v>349</v>
      </c>
      <c r="I34" s="45">
        <v>353</v>
      </c>
      <c r="J34" s="45">
        <v>932</v>
      </c>
      <c r="K34" s="45">
        <v>20</v>
      </c>
      <c r="L34" s="45">
        <v>180</v>
      </c>
      <c r="M34" s="45">
        <v>49</v>
      </c>
      <c r="N34" s="45">
        <v>0</v>
      </c>
      <c r="O34" s="45">
        <v>129</v>
      </c>
      <c r="P34" s="45">
        <v>132</v>
      </c>
      <c r="Q34" s="45">
        <v>836</v>
      </c>
      <c r="R34" s="45">
        <v>16</v>
      </c>
      <c r="S34" s="45">
        <v>193</v>
      </c>
      <c r="T34" s="45">
        <v>175</v>
      </c>
      <c r="U34" s="45">
        <v>0</v>
      </c>
      <c r="V34" s="45">
        <v>54</v>
      </c>
      <c r="W34" s="46">
        <f t="shared" si="0"/>
        <v>7087</v>
      </c>
    </row>
    <row r="35" spans="2:23" s="8" customFormat="1" ht="12.75" customHeight="1">
      <c r="B35" s="53" t="s">
        <v>87</v>
      </c>
      <c r="C35" s="53"/>
      <c r="D35" s="53"/>
      <c r="E35" s="52" t="s">
        <v>88</v>
      </c>
      <c r="F35" s="45">
        <v>0</v>
      </c>
      <c r="G35" s="45">
        <v>0</v>
      </c>
      <c r="H35" s="45">
        <v>0</v>
      </c>
      <c r="I35" s="45">
        <v>0</v>
      </c>
      <c r="J35" s="45">
        <v>45</v>
      </c>
      <c r="K35" s="45">
        <v>89</v>
      </c>
      <c r="L35" s="45">
        <v>188</v>
      </c>
      <c r="M35" s="45">
        <v>0</v>
      </c>
      <c r="N35" s="45">
        <v>0</v>
      </c>
      <c r="O35" s="45">
        <v>0</v>
      </c>
      <c r="P35" s="45">
        <v>0</v>
      </c>
      <c r="Q35" s="45">
        <v>31</v>
      </c>
      <c r="R35" s="45">
        <v>0</v>
      </c>
      <c r="S35" s="45">
        <v>176</v>
      </c>
      <c r="T35" s="45">
        <v>0</v>
      </c>
      <c r="U35" s="45">
        <v>0</v>
      </c>
      <c r="V35" s="45">
        <v>0</v>
      </c>
      <c r="W35" s="46">
        <f t="shared" si="0"/>
        <v>529</v>
      </c>
    </row>
    <row r="36" spans="2:23" s="8" customFormat="1" ht="12">
      <c r="B36" s="54" t="s">
        <v>33</v>
      </c>
      <c r="C36" s="48"/>
      <c r="D36" s="48"/>
      <c r="E36" s="55" t="s">
        <v>95</v>
      </c>
      <c r="F36" s="56">
        <v>20068</v>
      </c>
      <c r="G36" s="56">
        <v>2962</v>
      </c>
      <c r="H36" s="56">
        <v>3663</v>
      </c>
      <c r="I36" s="56">
        <v>2529</v>
      </c>
      <c r="J36" s="56">
        <v>6518</v>
      </c>
      <c r="K36" s="56">
        <v>2429</v>
      </c>
      <c r="L36" s="56">
        <v>2662</v>
      </c>
      <c r="M36" s="56">
        <v>887</v>
      </c>
      <c r="N36" s="56">
        <v>994</v>
      </c>
      <c r="O36" s="56">
        <v>1419</v>
      </c>
      <c r="P36" s="56">
        <v>4542</v>
      </c>
      <c r="Q36" s="56">
        <v>4291</v>
      </c>
      <c r="R36" s="56">
        <v>2965</v>
      </c>
      <c r="S36" s="56">
        <v>7257</v>
      </c>
      <c r="T36" s="56">
        <v>1677</v>
      </c>
      <c r="U36" s="56">
        <v>1971</v>
      </c>
      <c r="V36" s="56">
        <v>2902</v>
      </c>
      <c r="W36" s="46">
        <f t="shared" si="0"/>
        <v>69736</v>
      </c>
    </row>
    <row r="37" spans="2:23" s="8" customFormat="1" ht="12">
      <c r="B37" s="54" t="s">
        <v>34</v>
      </c>
      <c r="C37" s="48"/>
      <c r="D37" s="48"/>
      <c r="E37" s="55" t="s">
        <v>96</v>
      </c>
      <c r="F37" s="56">
        <v>10597</v>
      </c>
      <c r="G37" s="56">
        <v>1491</v>
      </c>
      <c r="H37" s="56">
        <v>1785</v>
      </c>
      <c r="I37" s="56">
        <v>1251</v>
      </c>
      <c r="J37" s="56">
        <v>3273</v>
      </c>
      <c r="K37" s="56">
        <v>1236</v>
      </c>
      <c r="L37" s="56">
        <v>1375</v>
      </c>
      <c r="M37" s="56">
        <v>419</v>
      </c>
      <c r="N37" s="56">
        <v>567</v>
      </c>
      <c r="O37" s="56">
        <v>699</v>
      </c>
      <c r="P37" s="56">
        <v>2384</v>
      </c>
      <c r="Q37" s="56">
        <v>2168</v>
      </c>
      <c r="R37" s="56">
        <v>1612</v>
      </c>
      <c r="S37" s="56">
        <v>3757</v>
      </c>
      <c r="T37" s="56">
        <v>831</v>
      </c>
      <c r="U37" s="56">
        <v>1110</v>
      </c>
      <c r="V37" s="56">
        <v>1551</v>
      </c>
      <c r="W37" s="46">
        <f t="shared" si="0"/>
        <v>36106</v>
      </c>
    </row>
    <row r="38" spans="2:23" s="8" customFormat="1" ht="12">
      <c r="B38" s="54" t="s">
        <v>35</v>
      </c>
      <c r="C38" s="48"/>
      <c r="D38" s="48"/>
      <c r="E38" s="55" t="s">
        <v>97</v>
      </c>
      <c r="F38" s="56">
        <v>9471</v>
      </c>
      <c r="G38" s="56">
        <v>1471</v>
      </c>
      <c r="H38" s="56">
        <v>1878</v>
      </c>
      <c r="I38" s="56">
        <v>1278</v>
      </c>
      <c r="J38" s="56">
        <v>3245</v>
      </c>
      <c r="K38" s="56">
        <v>1193</v>
      </c>
      <c r="L38" s="56">
        <v>1287</v>
      </c>
      <c r="M38" s="56">
        <v>468</v>
      </c>
      <c r="N38" s="56">
        <v>427</v>
      </c>
      <c r="O38" s="56">
        <v>720</v>
      </c>
      <c r="P38" s="56">
        <v>2158</v>
      </c>
      <c r="Q38" s="56">
        <v>2123</v>
      </c>
      <c r="R38" s="56">
        <v>1353</v>
      </c>
      <c r="S38" s="56">
        <v>3500</v>
      </c>
      <c r="T38" s="56">
        <v>846</v>
      </c>
      <c r="U38" s="56">
        <v>861</v>
      </c>
      <c r="V38" s="56">
        <v>1351</v>
      </c>
      <c r="W38" s="46">
        <f t="shared" si="0"/>
        <v>33630</v>
      </c>
    </row>
    <row r="39" spans="2:23" s="8" customFormat="1" ht="12">
      <c r="B39" s="54" t="s">
        <v>36</v>
      </c>
      <c r="C39" s="48"/>
      <c r="D39" s="48"/>
      <c r="E39" s="55" t="s">
        <v>98</v>
      </c>
      <c r="F39" s="56">
        <v>4013</v>
      </c>
      <c r="G39" s="56">
        <v>672</v>
      </c>
      <c r="H39" s="56">
        <v>473</v>
      </c>
      <c r="I39" s="56">
        <v>512</v>
      </c>
      <c r="J39" s="56">
        <v>868</v>
      </c>
      <c r="K39" s="56">
        <v>288</v>
      </c>
      <c r="L39" s="56">
        <v>419</v>
      </c>
      <c r="M39" s="56">
        <v>162</v>
      </c>
      <c r="N39" s="56">
        <v>111</v>
      </c>
      <c r="O39" s="56">
        <v>268</v>
      </c>
      <c r="P39" s="56">
        <v>348</v>
      </c>
      <c r="Q39" s="56">
        <v>688</v>
      </c>
      <c r="R39" s="56">
        <v>212</v>
      </c>
      <c r="S39" s="56">
        <v>769</v>
      </c>
      <c r="T39" s="56">
        <v>298</v>
      </c>
      <c r="U39" s="56">
        <v>207</v>
      </c>
      <c r="V39" s="56">
        <v>458</v>
      </c>
      <c r="W39" s="46">
        <f t="shared" si="0"/>
        <v>10766</v>
      </c>
    </row>
    <row r="40" spans="2:23" s="8" customFormat="1" ht="12">
      <c r="B40" s="54" t="s">
        <v>37</v>
      </c>
      <c r="C40" s="48"/>
      <c r="D40" s="48"/>
      <c r="E40" s="55" t="s">
        <v>99</v>
      </c>
      <c r="F40" s="56">
        <v>2203</v>
      </c>
      <c r="G40" s="56">
        <v>266</v>
      </c>
      <c r="H40" s="56">
        <v>215</v>
      </c>
      <c r="I40" s="56">
        <v>243</v>
      </c>
      <c r="J40" s="56">
        <v>370</v>
      </c>
      <c r="K40" s="56">
        <v>156</v>
      </c>
      <c r="L40" s="56">
        <v>206</v>
      </c>
      <c r="M40" s="56">
        <v>71</v>
      </c>
      <c r="N40" s="56">
        <v>45</v>
      </c>
      <c r="O40" s="56">
        <v>149</v>
      </c>
      <c r="P40" s="56">
        <v>206</v>
      </c>
      <c r="Q40" s="56">
        <v>312</v>
      </c>
      <c r="R40" s="56">
        <v>134</v>
      </c>
      <c r="S40" s="56">
        <v>399</v>
      </c>
      <c r="T40" s="56">
        <v>153</v>
      </c>
      <c r="U40" s="56">
        <v>137</v>
      </c>
      <c r="V40" s="56">
        <v>248</v>
      </c>
      <c r="W40" s="46">
        <f t="shared" si="0"/>
        <v>5513</v>
      </c>
    </row>
    <row r="41" spans="2:23" s="8" customFormat="1" ht="12">
      <c r="B41" s="54" t="s">
        <v>38</v>
      </c>
      <c r="C41" s="48"/>
      <c r="D41" s="48"/>
      <c r="E41" s="55" t="s">
        <v>100</v>
      </c>
      <c r="F41" s="56">
        <v>1810</v>
      </c>
      <c r="G41" s="56">
        <v>406</v>
      </c>
      <c r="H41" s="56">
        <v>258</v>
      </c>
      <c r="I41" s="56">
        <v>269</v>
      </c>
      <c r="J41" s="56">
        <v>498</v>
      </c>
      <c r="K41" s="56">
        <v>132</v>
      </c>
      <c r="L41" s="56">
        <v>213</v>
      </c>
      <c r="M41" s="56">
        <v>91</v>
      </c>
      <c r="N41" s="56">
        <v>66</v>
      </c>
      <c r="O41" s="56">
        <v>119</v>
      </c>
      <c r="P41" s="56">
        <v>142</v>
      </c>
      <c r="Q41" s="56">
        <v>376</v>
      </c>
      <c r="R41" s="56">
        <v>78</v>
      </c>
      <c r="S41" s="56">
        <v>370</v>
      </c>
      <c r="T41" s="56">
        <v>145</v>
      </c>
      <c r="U41" s="56">
        <v>70</v>
      </c>
      <c r="V41" s="56">
        <v>210</v>
      </c>
      <c r="W41" s="46">
        <f t="shared" si="0"/>
        <v>5253</v>
      </c>
    </row>
    <row r="42" spans="2:23" s="8" customFormat="1" ht="12">
      <c r="B42" s="54" t="s">
        <v>39</v>
      </c>
      <c r="C42" s="48"/>
      <c r="D42" s="48"/>
      <c r="E42" s="55" t="s">
        <v>101</v>
      </c>
      <c r="F42" s="56">
        <v>2164</v>
      </c>
      <c r="G42" s="56">
        <v>316</v>
      </c>
      <c r="H42" s="56">
        <v>257</v>
      </c>
      <c r="I42" s="56">
        <v>326</v>
      </c>
      <c r="J42" s="56">
        <v>727</v>
      </c>
      <c r="K42" s="56">
        <v>81</v>
      </c>
      <c r="L42" s="56">
        <v>283</v>
      </c>
      <c r="M42" s="56">
        <v>29</v>
      </c>
      <c r="N42" s="56">
        <v>0</v>
      </c>
      <c r="O42" s="56">
        <v>98</v>
      </c>
      <c r="P42" s="56">
        <v>102</v>
      </c>
      <c r="Q42" s="56">
        <v>683</v>
      </c>
      <c r="R42" s="56">
        <v>9</v>
      </c>
      <c r="S42" s="56">
        <v>271</v>
      </c>
      <c r="T42" s="56">
        <v>153</v>
      </c>
      <c r="U42" s="56">
        <v>0</v>
      </c>
      <c r="V42" s="56">
        <v>39</v>
      </c>
      <c r="W42" s="46">
        <f t="shared" si="0"/>
        <v>5538</v>
      </c>
    </row>
    <row r="43" spans="2:23" s="8" customFormat="1" ht="12">
      <c r="B43" s="54" t="s">
        <v>40</v>
      </c>
      <c r="C43" s="48"/>
      <c r="D43" s="48"/>
      <c r="E43" s="55" t="s">
        <v>102</v>
      </c>
      <c r="F43" s="56">
        <v>1105</v>
      </c>
      <c r="G43" s="56">
        <v>106</v>
      </c>
      <c r="H43" s="56">
        <v>95</v>
      </c>
      <c r="I43" s="56">
        <v>154</v>
      </c>
      <c r="J43" s="56">
        <v>273</v>
      </c>
      <c r="K43" s="56">
        <v>39</v>
      </c>
      <c r="L43" s="56">
        <v>134</v>
      </c>
      <c r="M43" s="56">
        <v>17</v>
      </c>
      <c r="N43" s="56">
        <v>0</v>
      </c>
      <c r="O43" s="56">
        <v>45</v>
      </c>
      <c r="P43" s="56">
        <v>53</v>
      </c>
      <c r="Q43" s="56">
        <v>307</v>
      </c>
      <c r="R43" s="56">
        <v>7</v>
      </c>
      <c r="S43" s="56">
        <v>103</v>
      </c>
      <c r="T43" s="56">
        <v>59</v>
      </c>
      <c r="U43" s="56">
        <v>0</v>
      </c>
      <c r="V43" s="56">
        <v>21</v>
      </c>
      <c r="W43" s="46">
        <f t="shared" si="0"/>
        <v>2518</v>
      </c>
    </row>
    <row r="44" spans="2:23" s="8" customFormat="1" ht="12">
      <c r="B44" s="54" t="s">
        <v>41</v>
      </c>
      <c r="C44" s="48"/>
      <c r="D44" s="48"/>
      <c r="E44" s="55" t="s">
        <v>103</v>
      </c>
      <c r="F44" s="56">
        <v>1059</v>
      </c>
      <c r="G44" s="56">
        <v>210</v>
      </c>
      <c r="H44" s="56">
        <v>162</v>
      </c>
      <c r="I44" s="56">
        <v>172</v>
      </c>
      <c r="J44" s="56">
        <v>454</v>
      </c>
      <c r="K44" s="56">
        <v>42</v>
      </c>
      <c r="L44" s="56">
        <v>149</v>
      </c>
      <c r="M44" s="56">
        <v>12</v>
      </c>
      <c r="N44" s="56">
        <v>0</v>
      </c>
      <c r="O44" s="56">
        <v>53</v>
      </c>
      <c r="P44" s="56">
        <v>49</v>
      </c>
      <c r="Q44" s="56">
        <v>376</v>
      </c>
      <c r="R44" s="56">
        <v>2</v>
      </c>
      <c r="S44" s="56">
        <v>168</v>
      </c>
      <c r="T44" s="56">
        <v>94</v>
      </c>
      <c r="U44" s="56">
        <v>0</v>
      </c>
      <c r="V44" s="56">
        <v>18</v>
      </c>
      <c r="W44" s="46">
        <f t="shared" si="0"/>
        <v>3020</v>
      </c>
    </row>
    <row r="45" spans="2:23" s="8" customFormat="1" ht="12">
      <c r="B45" s="54" t="s">
        <v>42</v>
      </c>
      <c r="C45" s="48"/>
      <c r="D45" s="48"/>
      <c r="E45" s="55" t="s">
        <v>43</v>
      </c>
      <c r="F45" s="57">
        <f>SUM(F36/F21)*100</f>
        <v>84.9618966977138</v>
      </c>
      <c r="G45" s="57">
        <f aca="true" t="shared" si="1" ref="G45:W45">SUM(G36/G21)*100</f>
        <v>90.52567237163814</v>
      </c>
      <c r="H45" s="57">
        <f t="shared" si="1"/>
        <v>89.64757709251101</v>
      </c>
      <c r="I45" s="57">
        <f t="shared" si="1"/>
        <v>91.89680232558139</v>
      </c>
      <c r="J45" s="57">
        <f t="shared" si="1"/>
        <v>89.89104951041236</v>
      </c>
      <c r="K45" s="57">
        <f t="shared" si="1"/>
        <v>86.53366583541147</v>
      </c>
      <c r="L45" s="57">
        <f t="shared" si="1"/>
        <v>89.00033433634236</v>
      </c>
      <c r="M45" s="57">
        <f t="shared" si="1"/>
        <v>91.2551440329218</v>
      </c>
      <c r="N45" s="57">
        <f t="shared" si="1"/>
        <v>85.17566409597258</v>
      </c>
      <c r="O45" s="57">
        <f t="shared" si="1"/>
        <v>86.41900121802679</v>
      </c>
      <c r="P45" s="57">
        <f t="shared" si="1"/>
        <v>82.88321167883211</v>
      </c>
      <c r="Q45" s="57">
        <f t="shared" si="1"/>
        <v>87.21544715447155</v>
      </c>
      <c r="R45" s="57">
        <f t="shared" si="1"/>
        <v>78.45991002910823</v>
      </c>
      <c r="S45" s="57">
        <f t="shared" si="1"/>
        <v>93.13398357289527</v>
      </c>
      <c r="T45" s="57">
        <f t="shared" si="1"/>
        <v>86.39876352395672</v>
      </c>
      <c r="U45" s="57">
        <f t="shared" si="1"/>
        <v>88.78378378378379</v>
      </c>
      <c r="V45" s="57">
        <f t="shared" si="1"/>
        <v>85.50383028874484</v>
      </c>
      <c r="W45" s="57">
        <f t="shared" si="1"/>
        <v>87.07639287765652</v>
      </c>
    </row>
    <row r="46" spans="2:23" s="8" customFormat="1" ht="12">
      <c r="B46" s="54" t="s">
        <v>44</v>
      </c>
      <c r="C46" s="48"/>
      <c r="D46" s="48"/>
      <c r="E46" s="55" t="s">
        <v>45</v>
      </c>
      <c r="F46" s="57">
        <f>SUM(F37/F22)*100</f>
        <v>83.96988906497623</v>
      </c>
      <c r="G46" s="57">
        <f aca="true" t="shared" si="2" ref="G46:W46">SUM(G37/G22)*100</f>
        <v>88.486646884273</v>
      </c>
      <c r="H46" s="57">
        <f t="shared" si="2"/>
        <v>87.45712885840274</v>
      </c>
      <c r="I46" s="57">
        <f t="shared" si="2"/>
        <v>90.84967320261438</v>
      </c>
      <c r="J46" s="57">
        <f t="shared" si="2"/>
        <v>88.48337388483374</v>
      </c>
      <c r="K46" s="57">
        <f t="shared" si="2"/>
        <v>84.71555860178204</v>
      </c>
      <c r="L46" s="57">
        <f t="shared" si="2"/>
        <v>86.75078864353313</v>
      </c>
      <c r="M46" s="57">
        <f t="shared" si="2"/>
        <v>89.33901918976545</v>
      </c>
      <c r="N46" s="57">
        <f t="shared" si="2"/>
        <v>84.6268656716418</v>
      </c>
      <c r="O46" s="57">
        <f t="shared" si="2"/>
        <v>85.03649635036497</v>
      </c>
      <c r="P46" s="57">
        <f t="shared" si="2"/>
        <v>83.24022346368714</v>
      </c>
      <c r="Q46" s="57">
        <f t="shared" si="2"/>
        <v>85.45526212061489</v>
      </c>
      <c r="R46" s="57">
        <f t="shared" si="2"/>
        <v>79.21375921375922</v>
      </c>
      <c r="S46" s="57">
        <f t="shared" si="2"/>
        <v>92.88009888751544</v>
      </c>
      <c r="T46" s="57">
        <f t="shared" si="2"/>
        <v>84.96932515337423</v>
      </c>
      <c r="U46" s="57">
        <f t="shared" si="2"/>
        <v>88.3054892601432</v>
      </c>
      <c r="V46" s="57">
        <f t="shared" si="2"/>
        <v>84.33931484502448</v>
      </c>
      <c r="W46" s="57">
        <f t="shared" si="2"/>
        <v>86.0035253203754</v>
      </c>
    </row>
    <row r="47" spans="2:23" s="8" customFormat="1" ht="12">
      <c r="B47" s="54" t="s">
        <v>46</v>
      </c>
      <c r="C47" s="48"/>
      <c r="D47" s="48"/>
      <c r="E47" s="55" t="s">
        <v>47</v>
      </c>
      <c r="F47" s="57">
        <f>SUM(F38/F23)*100</f>
        <v>86.1</v>
      </c>
      <c r="G47" s="57">
        <f aca="true" t="shared" si="3" ref="G47:W47">SUM(G38/G23)*100</f>
        <v>92.69061121613107</v>
      </c>
      <c r="H47" s="57">
        <f t="shared" si="3"/>
        <v>91.83374083129584</v>
      </c>
      <c r="I47" s="57">
        <f t="shared" si="3"/>
        <v>92.94545454545454</v>
      </c>
      <c r="J47" s="57">
        <f t="shared" si="3"/>
        <v>91.35698198198197</v>
      </c>
      <c r="K47" s="57">
        <f t="shared" si="3"/>
        <v>88.50148367952522</v>
      </c>
      <c r="L47" s="57">
        <f t="shared" si="3"/>
        <v>91.53627311522048</v>
      </c>
      <c r="M47" s="57">
        <f t="shared" si="3"/>
        <v>93.04174950298211</v>
      </c>
      <c r="N47" s="57">
        <f t="shared" si="3"/>
        <v>85.91549295774648</v>
      </c>
      <c r="O47" s="57">
        <f t="shared" si="3"/>
        <v>87.8048780487805</v>
      </c>
      <c r="P47" s="57">
        <f t="shared" si="3"/>
        <v>82.49235474006116</v>
      </c>
      <c r="Q47" s="57">
        <f t="shared" si="3"/>
        <v>89.08938313050776</v>
      </c>
      <c r="R47" s="57">
        <f t="shared" si="3"/>
        <v>77.5802752293578</v>
      </c>
      <c r="S47" s="57">
        <f t="shared" si="3"/>
        <v>93.40805978115826</v>
      </c>
      <c r="T47" s="57">
        <f t="shared" si="3"/>
        <v>87.85046728971963</v>
      </c>
      <c r="U47" s="57">
        <f t="shared" si="3"/>
        <v>89.40809968847351</v>
      </c>
      <c r="V47" s="57">
        <f t="shared" si="3"/>
        <v>86.88102893890675</v>
      </c>
      <c r="W47" s="57">
        <f t="shared" si="3"/>
        <v>88.25845055637204</v>
      </c>
    </row>
    <row r="48" spans="2:23" s="8" customFormat="1" ht="12">
      <c r="B48" s="54" t="s">
        <v>48</v>
      </c>
      <c r="C48" s="48"/>
      <c r="D48" s="48"/>
      <c r="E48" s="55" t="s">
        <v>49</v>
      </c>
      <c r="F48" s="57">
        <f>SUM(F21-F36)/F21*100</f>
        <v>15.0381033022862</v>
      </c>
      <c r="G48" s="57">
        <f aca="true" t="shared" si="4" ref="G48:W50">SUM(G21-G36)/G21*100</f>
        <v>9.47432762836186</v>
      </c>
      <c r="H48" s="57">
        <f t="shared" si="4"/>
        <v>10.352422907488986</v>
      </c>
      <c r="I48" s="57">
        <f t="shared" si="4"/>
        <v>8.103197674418606</v>
      </c>
      <c r="J48" s="57">
        <f t="shared" si="4"/>
        <v>10.108950489587642</v>
      </c>
      <c r="K48" s="57">
        <f t="shared" si="4"/>
        <v>13.466334164588527</v>
      </c>
      <c r="L48" s="57">
        <f t="shared" si="4"/>
        <v>10.99966566365764</v>
      </c>
      <c r="M48" s="57">
        <f t="shared" si="4"/>
        <v>8.74485596707819</v>
      </c>
      <c r="N48" s="57">
        <f t="shared" si="4"/>
        <v>14.824335904027421</v>
      </c>
      <c r="O48" s="57">
        <f t="shared" si="4"/>
        <v>13.580998781973202</v>
      </c>
      <c r="P48" s="57">
        <f t="shared" si="4"/>
        <v>17.116788321167885</v>
      </c>
      <c r="Q48" s="57">
        <f t="shared" si="4"/>
        <v>12.784552845528454</v>
      </c>
      <c r="R48" s="57">
        <f t="shared" si="4"/>
        <v>21.54008997089177</v>
      </c>
      <c r="S48" s="57">
        <f t="shared" si="4"/>
        <v>6.866016427104722</v>
      </c>
      <c r="T48" s="57">
        <f t="shared" si="4"/>
        <v>13.601236476043276</v>
      </c>
      <c r="U48" s="57">
        <f t="shared" si="4"/>
        <v>11.216216216216218</v>
      </c>
      <c r="V48" s="57">
        <f t="shared" si="4"/>
        <v>14.496169711255154</v>
      </c>
      <c r="W48" s="57">
        <f t="shared" si="4"/>
        <v>12.92360712234348</v>
      </c>
    </row>
    <row r="49" spans="2:23" s="8" customFormat="1" ht="12">
      <c r="B49" s="54" t="s">
        <v>50</v>
      </c>
      <c r="C49" s="48"/>
      <c r="D49" s="48"/>
      <c r="E49" s="55" t="s">
        <v>51</v>
      </c>
      <c r="F49" s="57">
        <f aca="true" t="shared" si="5" ref="F49:V50">SUM(F22-F37)/F22*100</f>
        <v>16.03011093502377</v>
      </c>
      <c r="G49" s="57">
        <f t="shared" si="5"/>
        <v>11.513353115727003</v>
      </c>
      <c r="H49" s="57">
        <f t="shared" si="5"/>
        <v>12.542871141597256</v>
      </c>
      <c r="I49" s="57">
        <f t="shared" si="5"/>
        <v>9.15032679738562</v>
      </c>
      <c r="J49" s="57">
        <f t="shared" si="5"/>
        <v>11.516626115166261</v>
      </c>
      <c r="K49" s="57">
        <f t="shared" si="5"/>
        <v>15.284441398217957</v>
      </c>
      <c r="L49" s="57">
        <f t="shared" si="5"/>
        <v>13.249211356466878</v>
      </c>
      <c r="M49" s="57">
        <f t="shared" si="5"/>
        <v>10.660980810234541</v>
      </c>
      <c r="N49" s="57">
        <f t="shared" si="5"/>
        <v>15.37313432835821</v>
      </c>
      <c r="O49" s="57">
        <f t="shared" si="5"/>
        <v>14.963503649635038</v>
      </c>
      <c r="P49" s="57">
        <f t="shared" si="5"/>
        <v>16.75977653631285</v>
      </c>
      <c r="Q49" s="57">
        <f t="shared" si="5"/>
        <v>14.5447378793851</v>
      </c>
      <c r="R49" s="57">
        <f t="shared" si="5"/>
        <v>20.786240786240786</v>
      </c>
      <c r="S49" s="57">
        <f t="shared" si="5"/>
        <v>7.119901112484548</v>
      </c>
      <c r="T49" s="57">
        <f t="shared" si="5"/>
        <v>15.030674846625766</v>
      </c>
      <c r="U49" s="57">
        <f t="shared" si="5"/>
        <v>11.694510739856803</v>
      </c>
      <c r="V49" s="57">
        <f t="shared" si="5"/>
        <v>15.660685154975528</v>
      </c>
      <c r="W49" s="57">
        <f t="shared" si="4"/>
        <v>13.996474679624601</v>
      </c>
    </row>
    <row r="50" spans="2:23" s="8" customFormat="1" ht="12">
      <c r="B50" s="54" t="s">
        <v>52</v>
      </c>
      <c r="C50" s="48"/>
      <c r="D50" s="48"/>
      <c r="E50" s="55" t="s">
        <v>53</v>
      </c>
      <c r="F50" s="57">
        <f t="shared" si="5"/>
        <v>13.900000000000002</v>
      </c>
      <c r="G50" s="57">
        <f t="shared" si="4"/>
        <v>7.309388783868935</v>
      </c>
      <c r="H50" s="57">
        <f t="shared" si="4"/>
        <v>8.166259168704157</v>
      </c>
      <c r="I50" s="57">
        <f t="shared" si="4"/>
        <v>7.054545454545455</v>
      </c>
      <c r="J50" s="57">
        <f t="shared" si="4"/>
        <v>8.643018018018019</v>
      </c>
      <c r="K50" s="57">
        <f t="shared" si="4"/>
        <v>11.498516320474778</v>
      </c>
      <c r="L50" s="57">
        <f t="shared" si="4"/>
        <v>8.463726884779517</v>
      </c>
      <c r="M50" s="57">
        <f t="shared" si="4"/>
        <v>6.958250497017893</v>
      </c>
      <c r="N50" s="57">
        <f t="shared" si="4"/>
        <v>14.084507042253522</v>
      </c>
      <c r="O50" s="57">
        <f t="shared" si="4"/>
        <v>12.195121951219512</v>
      </c>
      <c r="P50" s="57">
        <f t="shared" si="4"/>
        <v>17.507645259938837</v>
      </c>
      <c r="Q50" s="57">
        <f t="shared" si="4"/>
        <v>10.910616869492237</v>
      </c>
      <c r="R50" s="57">
        <f t="shared" si="4"/>
        <v>22.4197247706422</v>
      </c>
      <c r="S50" s="57">
        <f t="shared" si="4"/>
        <v>6.5919402188417395</v>
      </c>
      <c r="T50" s="57">
        <f t="shared" si="4"/>
        <v>12.149532710280374</v>
      </c>
      <c r="U50" s="57">
        <f t="shared" si="4"/>
        <v>10.59190031152648</v>
      </c>
      <c r="V50" s="57">
        <f t="shared" si="4"/>
        <v>13.118971061093248</v>
      </c>
      <c r="W50" s="57">
        <f t="shared" si="4"/>
        <v>11.741549443627965</v>
      </c>
    </row>
    <row r="51" spans="2:23" s="8" customFormat="1" ht="12">
      <c r="B51" s="54" t="s">
        <v>54</v>
      </c>
      <c r="C51" s="48"/>
      <c r="D51" s="48"/>
      <c r="E51" s="55" t="s">
        <v>55</v>
      </c>
      <c r="F51" s="57">
        <f>SUM(F39/F26)*100</f>
        <v>65.99243545469496</v>
      </c>
      <c r="G51" s="57">
        <f aca="true" t="shared" si="6" ref="G51:W51">SUM(G39/G26)*100</f>
        <v>72.41379310344827</v>
      </c>
      <c r="H51" s="57">
        <f t="shared" si="6"/>
        <v>59.19899874843555</v>
      </c>
      <c r="I51" s="57">
        <f t="shared" si="6"/>
        <v>73.77521613832853</v>
      </c>
      <c r="J51" s="57">
        <f t="shared" si="6"/>
        <v>53.25153374233129</v>
      </c>
      <c r="K51" s="57">
        <f t="shared" si="6"/>
        <v>45.28301886792453</v>
      </c>
      <c r="L51" s="57">
        <f t="shared" si="6"/>
        <v>58.6013986013986</v>
      </c>
      <c r="M51" s="57">
        <f t="shared" si="6"/>
        <v>53.820598006644516</v>
      </c>
      <c r="N51" s="57">
        <f t="shared" si="6"/>
        <v>50.68493150684932</v>
      </c>
      <c r="O51" s="57">
        <f t="shared" si="6"/>
        <v>75.28089887640449</v>
      </c>
      <c r="P51" s="57">
        <f t="shared" si="6"/>
        <v>69.6</v>
      </c>
      <c r="Q51" s="57">
        <f t="shared" si="6"/>
        <v>66.60212971926428</v>
      </c>
      <c r="R51" s="57">
        <f t="shared" si="6"/>
        <v>56.68449197860963</v>
      </c>
      <c r="S51" s="57">
        <f t="shared" si="6"/>
        <v>62.571196094385684</v>
      </c>
      <c r="T51" s="57">
        <f t="shared" si="6"/>
        <v>78.21522309711287</v>
      </c>
      <c r="U51" s="57">
        <f t="shared" si="6"/>
        <v>67.64705882352942</v>
      </c>
      <c r="V51" s="57">
        <f t="shared" si="6"/>
        <v>68.87218045112782</v>
      </c>
      <c r="W51" s="57">
        <f t="shared" si="6"/>
        <v>63.90455273936012</v>
      </c>
    </row>
    <row r="52" spans="2:23" s="8" customFormat="1" ht="12">
      <c r="B52" s="54" t="s">
        <v>56</v>
      </c>
      <c r="C52" s="48"/>
      <c r="D52" s="48"/>
      <c r="E52" s="55" t="s">
        <v>57</v>
      </c>
      <c r="F52" s="57">
        <f>SUM(F40/F27)*100</f>
        <v>63.43219118917362</v>
      </c>
      <c r="G52" s="57">
        <f aca="true" t="shared" si="7" ref="G52:W52">SUM(G40/G27)*100</f>
        <v>63.03317535545023</v>
      </c>
      <c r="H52" s="57">
        <f t="shared" si="7"/>
        <v>57.64075067024129</v>
      </c>
      <c r="I52" s="57">
        <f t="shared" si="7"/>
        <v>71.05263157894737</v>
      </c>
      <c r="J52" s="57">
        <f t="shared" si="7"/>
        <v>49.00662251655629</v>
      </c>
      <c r="K52" s="57">
        <f t="shared" si="7"/>
        <v>41.6</v>
      </c>
      <c r="L52" s="57">
        <f t="shared" si="7"/>
        <v>56.59340659340659</v>
      </c>
      <c r="M52" s="57">
        <f t="shared" si="7"/>
        <v>49.65034965034965</v>
      </c>
      <c r="N52" s="57">
        <f t="shared" si="7"/>
        <v>38.13559322033898</v>
      </c>
      <c r="O52" s="57">
        <f t="shared" si="7"/>
        <v>75.25252525252525</v>
      </c>
      <c r="P52" s="57">
        <f t="shared" si="7"/>
        <v>69.5945945945946</v>
      </c>
      <c r="Q52" s="57">
        <f t="shared" si="7"/>
        <v>58.97920604914933</v>
      </c>
      <c r="R52" s="57">
        <f t="shared" si="7"/>
        <v>55.833333333333336</v>
      </c>
      <c r="S52" s="57">
        <f t="shared" si="7"/>
        <v>60.45454545454545</v>
      </c>
      <c r="T52" s="57">
        <f t="shared" si="7"/>
        <v>76.11940298507463</v>
      </c>
      <c r="U52" s="57">
        <f t="shared" si="7"/>
        <v>67.82178217821783</v>
      </c>
      <c r="V52" s="57">
        <f t="shared" si="7"/>
        <v>65.60846560846561</v>
      </c>
      <c r="W52" s="57">
        <f t="shared" si="7"/>
        <v>60.78950270151064</v>
      </c>
    </row>
    <row r="53" spans="2:23" s="8" customFormat="1" ht="12">
      <c r="B53" s="54" t="s">
        <v>58</v>
      </c>
      <c r="C53" s="48"/>
      <c r="D53" s="48"/>
      <c r="E53" s="55" t="s">
        <v>59</v>
      </c>
      <c r="F53" s="57">
        <f>SUM(F41/F28)*100</f>
        <v>69.40184049079755</v>
      </c>
      <c r="G53" s="57">
        <f aca="true" t="shared" si="8" ref="G53:W53">SUM(G41/G28)*100</f>
        <v>80.23715415019763</v>
      </c>
      <c r="H53" s="57">
        <f t="shared" si="8"/>
        <v>60.56338028169014</v>
      </c>
      <c r="I53" s="57">
        <f t="shared" si="8"/>
        <v>76.42045454545455</v>
      </c>
      <c r="J53" s="57">
        <f t="shared" si="8"/>
        <v>56.91428571428572</v>
      </c>
      <c r="K53" s="57">
        <f t="shared" si="8"/>
        <v>50.57471264367817</v>
      </c>
      <c r="L53" s="57">
        <f t="shared" si="8"/>
        <v>60.68376068376068</v>
      </c>
      <c r="M53" s="57">
        <f t="shared" si="8"/>
        <v>57.59493670886076</v>
      </c>
      <c r="N53" s="57">
        <f t="shared" si="8"/>
        <v>65.34653465346535</v>
      </c>
      <c r="O53" s="57">
        <f t="shared" si="8"/>
        <v>75.31645569620254</v>
      </c>
      <c r="P53" s="57">
        <f t="shared" si="8"/>
        <v>69.6078431372549</v>
      </c>
      <c r="Q53" s="57">
        <f t="shared" si="8"/>
        <v>74.60317460317461</v>
      </c>
      <c r="R53" s="57">
        <f t="shared" si="8"/>
        <v>58.2089552238806</v>
      </c>
      <c r="S53" s="57">
        <f t="shared" si="8"/>
        <v>65.02636203866432</v>
      </c>
      <c r="T53" s="57">
        <f t="shared" si="8"/>
        <v>80.55555555555556</v>
      </c>
      <c r="U53" s="57">
        <f t="shared" si="8"/>
        <v>67.3076923076923</v>
      </c>
      <c r="V53" s="57">
        <f t="shared" si="8"/>
        <v>73.17073170731707</v>
      </c>
      <c r="W53" s="57">
        <f t="shared" si="8"/>
        <v>67.53664181023399</v>
      </c>
    </row>
    <row r="54" spans="2:23" s="8" customFormat="1" ht="12">
      <c r="B54" s="54" t="s">
        <v>60</v>
      </c>
      <c r="C54" s="48"/>
      <c r="D54" s="48"/>
      <c r="E54" s="55" t="s">
        <v>61</v>
      </c>
      <c r="F54" s="57">
        <f>SUM((F26-F39)/F26)*100</f>
        <v>34.007564545305044</v>
      </c>
      <c r="G54" s="57">
        <f aca="true" t="shared" si="9" ref="G54:W54">SUM((G26-G39)/G26)*100</f>
        <v>27.586206896551722</v>
      </c>
      <c r="H54" s="57">
        <f t="shared" si="9"/>
        <v>40.80100125156446</v>
      </c>
      <c r="I54" s="57">
        <f t="shared" si="9"/>
        <v>26.22478386167147</v>
      </c>
      <c r="J54" s="57">
        <f t="shared" si="9"/>
        <v>46.74846625766872</v>
      </c>
      <c r="K54" s="57">
        <f t="shared" si="9"/>
        <v>54.71698113207547</v>
      </c>
      <c r="L54" s="57">
        <f t="shared" si="9"/>
        <v>41.3986013986014</v>
      </c>
      <c r="M54" s="57">
        <f t="shared" si="9"/>
        <v>46.179401993355484</v>
      </c>
      <c r="N54" s="57">
        <f t="shared" si="9"/>
        <v>49.31506849315068</v>
      </c>
      <c r="O54" s="57">
        <f t="shared" si="9"/>
        <v>24.719101123595504</v>
      </c>
      <c r="P54" s="57">
        <f t="shared" si="9"/>
        <v>30.4</v>
      </c>
      <c r="Q54" s="57">
        <f t="shared" si="9"/>
        <v>33.39787028073572</v>
      </c>
      <c r="R54" s="57">
        <f t="shared" si="9"/>
        <v>43.31550802139038</v>
      </c>
      <c r="S54" s="57">
        <f t="shared" si="9"/>
        <v>37.42880390561432</v>
      </c>
      <c r="T54" s="57">
        <f t="shared" si="9"/>
        <v>21.784776902887142</v>
      </c>
      <c r="U54" s="57">
        <f t="shared" si="9"/>
        <v>32.35294117647059</v>
      </c>
      <c r="V54" s="57">
        <f t="shared" si="9"/>
        <v>31.127819548872182</v>
      </c>
      <c r="W54" s="57">
        <f t="shared" si="9"/>
        <v>36.09544726063988</v>
      </c>
    </row>
    <row r="55" spans="2:23" s="8" customFormat="1" ht="12">
      <c r="B55" s="54" t="s">
        <v>62</v>
      </c>
      <c r="C55" s="48"/>
      <c r="D55" s="48"/>
      <c r="E55" s="55" t="s">
        <v>63</v>
      </c>
      <c r="F55" s="57">
        <f>SUM((F27-F40)/F27)*100</f>
        <v>36.56780881082638</v>
      </c>
      <c r="G55" s="57">
        <f aca="true" t="shared" si="10" ref="G55:W55">SUM((G27-G40)/G27)*100</f>
        <v>36.96682464454976</v>
      </c>
      <c r="H55" s="57">
        <f t="shared" si="10"/>
        <v>42.35924932975871</v>
      </c>
      <c r="I55" s="57">
        <f t="shared" si="10"/>
        <v>28.947368421052634</v>
      </c>
      <c r="J55" s="57">
        <f t="shared" si="10"/>
        <v>50.993377483443716</v>
      </c>
      <c r="K55" s="57">
        <f t="shared" si="10"/>
        <v>58.4</v>
      </c>
      <c r="L55" s="57">
        <f t="shared" si="10"/>
        <v>43.40659340659341</v>
      </c>
      <c r="M55" s="57">
        <f t="shared" si="10"/>
        <v>50.349650349650354</v>
      </c>
      <c r="N55" s="57">
        <f t="shared" si="10"/>
        <v>61.86440677966102</v>
      </c>
      <c r="O55" s="57">
        <f t="shared" si="10"/>
        <v>24.747474747474747</v>
      </c>
      <c r="P55" s="57">
        <f t="shared" si="10"/>
        <v>30.405405405405407</v>
      </c>
      <c r="Q55" s="57">
        <f t="shared" si="10"/>
        <v>41.02079395085066</v>
      </c>
      <c r="R55" s="57">
        <f t="shared" si="10"/>
        <v>44.166666666666664</v>
      </c>
      <c r="S55" s="57">
        <f t="shared" si="10"/>
        <v>39.54545454545455</v>
      </c>
      <c r="T55" s="57">
        <f t="shared" si="10"/>
        <v>23.88059701492537</v>
      </c>
      <c r="U55" s="57">
        <f t="shared" si="10"/>
        <v>32.17821782178218</v>
      </c>
      <c r="V55" s="57">
        <f t="shared" si="10"/>
        <v>34.39153439153439</v>
      </c>
      <c r="W55" s="57">
        <f t="shared" si="10"/>
        <v>39.21049729848936</v>
      </c>
    </row>
    <row r="56" spans="2:23" s="8" customFormat="1" ht="12">
      <c r="B56" s="54" t="s">
        <v>64</v>
      </c>
      <c r="C56" s="48"/>
      <c r="D56" s="48"/>
      <c r="E56" s="55" t="s">
        <v>79</v>
      </c>
      <c r="F56" s="57">
        <f>SUM((F28-F41)/F28)*100</f>
        <v>30.598159509202453</v>
      </c>
      <c r="G56" s="57">
        <f aca="true" t="shared" si="11" ref="G56:W56">SUM((G28-G41)/G28)*100</f>
        <v>19.76284584980237</v>
      </c>
      <c r="H56" s="57">
        <f t="shared" si="11"/>
        <v>39.436619718309856</v>
      </c>
      <c r="I56" s="57">
        <f t="shared" si="11"/>
        <v>23.579545454545457</v>
      </c>
      <c r="J56" s="57">
        <f t="shared" si="11"/>
        <v>43.08571428571429</v>
      </c>
      <c r="K56" s="57">
        <f t="shared" si="11"/>
        <v>49.42528735632184</v>
      </c>
      <c r="L56" s="57">
        <f t="shared" si="11"/>
        <v>39.31623931623932</v>
      </c>
      <c r="M56" s="57">
        <f t="shared" si="11"/>
        <v>42.405063291139236</v>
      </c>
      <c r="N56" s="57">
        <f t="shared" si="11"/>
        <v>34.65346534653465</v>
      </c>
      <c r="O56" s="57">
        <f t="shared" si="11"/>
        <v>24.68354430379747</v>
      </c>
      <c r="P56" s="57">
        <f t="shared" si="11"/>
        <v>30.392156862745097</v>
      </c>
      <c r="Q56" s="57">
        <f t="shared" si="11"/>
        <v>25.396825396825395</v>
      </c>
      <c r="R56" s="57">
        <f t="shared" si="11"/>
        <v>41.7910447761194</v>
      </c>
      <c r="S56" s="57">
        <f t="shared" si="11"/>
        <v>34.973637961335676</v>
      </c>
      <c r="T56" s="57">
        <f t="shared" si="11"/>
        <v>19.444444444444446</v>
      </c>
      <c r="U56" s="57">
        <f t="shared" si="11"/>
        <v>32.69230769230769</v>
      </c>
      <c r="V56" s="57">
        <f t="shared" si="11"/>
        <v>26.82926829268293</v>
      </c>
      <c r="W56" s="57">
        <f t="shared" si="11"/>
        <v>32.463358189766005</v>
      </c>
    </row>
    <row r="57" spans="2:23" s="8" customFormat="1" ht="12">
      <c r="B57" s="54" t="s">
        <v>65</v>
      </c>
      <c r="C57" s="48"/>
      <c r="D57" s="48"/>
      <c r="E57" s="55" t="s">
        <v>66</v>
      </c>
      <c r="F57" s="57">
        <f aca="true" t="shared" si="12" ref="F57:G59">SUM(F42/F31)*100</f>
        <v>65.95550137153306</v>
      </c>
      <c r="G57" s="57">
        <f t="shared" si="12"/>
        <v>81.44329896907216</v>
      </c>
      <c r="H57" s="57">
        <f aca="true" t="shared" si="13" ref="H57:W57">SUM(H42/H31)*100</f>
        <v>73.63896848137536</v>
      </c>
      <c r="I57" s="57">
        <f t="shared" si="13"/>
        <v>92.3512747875354</v>
      </c>
      <c r="J57" s="57">
        <f t="shared" si="13"/>
        <v>74.4114636642784</v>
      </c>
      <c r="K57" s="57">
        <f t="shared" si="13"/>
        <v>74.31192660550458</v>
      </c>
      <c r="L57" s="57">
        <f t="shared" si="13"/>
        <v>76.90217391304348</v>
      </c>
      <c r="M57" s="57">
        <f t="shared" si="13"/>
        <v>59.183673469387756</v>
      </c>
      <c r="N57" s="57">
        <v>0</v>
      </c>
      <c r="O57" s="57">
        <f t="shared" si="13"/>
        <v>75.96899224806202</v>
      </c>
      <c r="P57" s="57">
        <f t="shared" si="13"/>
        <v>77.27272727272727</v>
      </c>
      <c r="Q57" s="57">
        <f t="shared" si="13"/>
        <v>78.77739331026528</v>
      </c>
      <c r="R57" s="57">
        <f t="shared" si="13"/>
        <v>56.25</v>
      </c>
      <c r="S57" s="57">
        <f t="shared" si="13"/>
        <v>73.44173441734418</v>
      </c>
      <c r="T57" s="57">
        <f t="shared" si="13"/>
        <v>87.42857142857143</v>
      </c>
      <c r="U57" s="57">
        <v>0</v>
      </c>
      <c r="V57" s="57">
        <f t="shared" si="13"/>
        <v>72.22222222222221</v>
      </c>
      <c r="W57" s="57">
        <f t="shared" si="13"/>
        <v>72.71533613445378</v>
      </c>
    </row>
    <row r="58" spans="2:23" s="8" customFormat="1" ht="12">
      <c r="B58" s="54" t="s">
        <v>67</v>
      </c>
      <c r="C58" s="48"/>
      <c r="D58" s="48"/>
      <c r="E58" s="55" t="s">
        <v>68</v>
      </c>
      <c r="F58" s="57">
        <f t="shared" si="12"/>
        <v>67.62545899632802</v>
      </c>
      <c r="G58" s="57">
        <f t="shared" si="12"/>
        <v>71.62162162162163</v>
      </c>
      <c r="H58" s="57">
        <f aca="true" t="shared" si="14" ref="H58:W58">SUM(H43/H32)*100</f>
        <v>74.80314960629921</v>
      </c>
      <c r="I58" s="57">
        <f t="shared" si="14"/>
        <v>89.01734104046243</v>
      </c>
      <c r="J58" s="57">
        <f t="shared" si="14"/>
        <v>69.64285714285714</v>
      </c>
      <c r="K58" s="57">
        <f t="shared" si="14"/>
        <v>70.9090909090909</v>
      </c>
      <c r="L58" s="57">
        <f t="shared" si="14"/>
        <v>76.13636363636364</v>
      </c>
      <c r="M58" s="57">
        <f t="shared" si="14"/>
        <v>62.96296296296296</v>
      </c>
      <c r="N58" s="57">
        <v>0</v>
      </c>
      <c r="O58" s="57">
        <f t="shared" si="14"/>
        <v>68.18181818181817</v>
      </c>
      <c r="P58" s="57">
        <f t="shared" si="14"/>
        <v>80.3030303030303</v>
      </c>
      <c r="Q58" s="57">
        <f t="shared" si="14"/>
        <v>73.26968973747017</v>
      </c>
      <c r="R58" s="57">
        <f t="shared" si="14"/>
        <v>63.63636363636363</v>
      </c>
      <c r="S58" s="57">
        <f t="shared" si="14"/>
        <v>62.42424242424243</v>
      </c>
      <c r="T58" s="57">
        <f t="shared" si="14"/>
        <v>79.72972972972973</v>
      </c>
      <c r="U58" s="57">
        <v>0</v>
      </c>
      <c r="V58" s="57">
        <f t="shared" si="14"/>
        <v>67.74193548387096</v>
      </c>
      <c r="W58" s="57">
        <f t="shared" si="14"/>
        <v>70.65095398428731</v>
      </c>
    </row>
    <row r="59" spans="2:23" s="8" customFormat="1" ht="12">
      <c r="B59" s="54" t="s">
        <v>69</v>
      </c>
      <c r="C59" s="48"/>
      <c r="D59" s="48"/>
      <c r="E59" s="55" t="s">
        <v>70</v>
      </c>
      <c r="F59" s="57">
        <f t="shared" si="12"/>
        <v>64.29872495446266</v>
      </c>
      <c r="G59" s="57">
        <f t="shared" si="12"/>
        <v>87.5</v>
      </c>
      <c r="H59" s="57">
        <f aca="true" t="shared" si="15" ref="H59:W59">SUM(H44/H33)*100</f>
        <v>72.97297297297297</v>
      </c>
      <c r="I59" s="57">
        <f t="shared" si="15"/>
        <v>95.55555555555556</v>
      </c>
      <c r="J59" s="57">
        <f t="shared" si="15"/>
        <v>77.60683760683762</v>
      </c>
      <c r="K59" s="57">
        <f t="shared" si="15"/>
        <v>77.77777777777779</v>
      </c>
      <c r="L59" s="57">
        <f t="shared" si="15"/>
        <v>77.60416666666666</v>
      </c>
      <c r="M59" s="57">
        <f t="shared" si="15"/>
        <v>54.54545454545454</v>
      </c>
      <c r="N59" s="57">
        <v>0</v>
      </c>
      <c r="O59" s="57">
        <f t="shared" si="15"/>
        <v>84.12698412698413</v>
      </c>
      <c r="P59" s="57">
        <f t="shared" si="15"/>
        <v>74.24242424242425</v>
      </c>
      <c r="Q59" s="57">
        <f t="shared" si="15"/>
        <v>83.92857142857143</v>
      </c>
      <c r="R59" s="57">
        <f t="shared" si="15"/>
        <v>40</v>
      </c>
      <c r="S59" s="57">
        <f t="shared" si="15"/>
        <v>82.35294117647058</v>
      </c>
      <c r="T59" s="57">
        <f t="shared" si="15"/>
        <v>93.06930693069307</v>
      </c>
      <c r="U59" s="57">
        <v>0</v>
      </c>
      <c r="V59" s="57">
        <f t="shared" si="15"/>
        <v>78.26086956521739</v>
      </c>
      <c r="W59" s="57">
        <f t="shared" si="15"/>
        <v>74.53109575518263</v>
      </c>
    </row>
    <row r="60" spans="2:23" ht="12">
      <c r="B60" s="54" t="s">
        <v>71</v>
      </c>
      <c r="C60" s="48"/>
      <c r="D60" s="48"/>
      <c r="E60" s="55" t="s">
        <v>72</v>
      </c>
      <c r="F60" s="57">
        <f aca="true" t="shared" si="16" ref="F60:G62">SUM((F31-F42)/F31)*100</f>
        <v>34.04449862846693</v>
      </c>
      <c r="G60" s="57">
        <f t="shared" si="16"/>
        <v>18.556701030927837</v>
      </c>
      <c r="H60" s="57">
        <f aca="true" t="shared" si="17" ref="H60:W60">SUM((H31-H42)/H31)*100</f>
        <v>26.36103151862464</v>
      </c>
      <c r="I60" s="57">
        <f t="shared" si="17"/>
        <v>7.64872521246459</v>
      </c>
      <c r="J60" s="57">
        <f t="shared" si="17"/>
        <v>25.588536335721596</v>
      </c>
      <c r="K60" s="57">
        <f t="shared" si="17"/>
        <v>25.688073394495415</v>
      </c>
      <c r="L60" s="57">
        <f t="shared" si="17"/>
        <v>23.097826086956523</v>
      </c>
      <c r="M60" s="57">
        <f t="shared" si="17"/>
        <v>40.816326530612244</v>
      </c>
      <c r="N60" s="57">
        <v>0</v>
      </c>
      <c r="O60" s="57">
        <f t="shared" si="17"/>
        <v>24.031007751937985</v>
      </c>
      <c r="P60" s="57">
        <f t="shared" si="17"/>
        <v>22.727272727272727</v>
      </c>
      <c r="Q60" s="57">
        <f t="shared" si="17"/>
        <v>21.222606689734718</v>
      </c>
      <c r="R60" s="57">
        <f t="shared" si="17"/>
        <v>43.75</v>
      </c>
      <c r="S60" s="57">
        <f t="shared" si="17"/>
        <v>26.558265582655828</v>
      </c>
      <c r="T60" s="57">
        <f t="shared" si="17"/>
        <v>12.571428571428573</v>
      </c>
      <c r="U60" s="57">
        <v>0</v>
      </c>
      <c r="V60" s="57">
        <f t="shared" si="17"/>
        <v>27.77777777777778</v>
      </c>
      <c r="W60" s="57">
        <f t="shared" si="17"/>
        <v>27.284663865546214</v>
      </c>
    </row>
    <row r="61" spans="2:23" ht="12">
      <c r="B61" s="54" t="s">
        <v>73</v>
      </c>
      <c r="C61" s="48"/>
      <c r="D61" s="48"/>
      <c r="E61" s="55" t="s">
        <v>74</v>
      </c>
      <c r="F61" s="57">
        <f t="shared" si="16"/>
        <v>32.37454100367197</v>
      </c>
      <c r="G61" s="57">
        <f t="shared" si="16"/>
        <v>28.37837837837838</v>
      </c>
      <c r="H61" s="57">
        <f aca="true" t="shared" si="18" ref="H61:W61">SUM((H32-H43)/H32)*100</f>
        <v>25.196850393700785</v>
      </c>
      <c r="I61" s="57">
        <f t="shared" si="18"/>
        <v>10.982658959537572</v>
      </c>
      <c r="J61" s="57">
        <f t="shared" si="18"/>
        <v>30.357142857142854</v>
      </c>
      <c r="K61" s="57">
        <f t="shared" si="18"/>
        <v>29.09090909090909</v>
      </c>
      <c r="L61" s="57">
        <f t="shared" si="18"/>
        <v>23.863636363636363</v>
      </c>
      <c r="M61" s="57">
        <f t="shared" si="18"/>
        <v>37.03703703703704</v>
      </c>
      <c r="N61" s="57">
        <v>0</v>
      </c>
      <c r="O61" s="57">
        <f t="shared" si="18"/>
        <v>31.818181818181817</v>
      </c>
      <c r="P61" s="57">
        <f t="shared" si="18"/>
        <v>19.696969696969695</v>
      </c>
      <c r="Q61" s="57">
        <f t="shared" si="18"/>
        <v>26.730310262529834</v>
      </c>
      <c r="R61" s="57">
        <f t="shared" si="18"/>
        <v>36.36363636363637</v>
      </c>
      <c r="S61" s="57">
        <f t="shared" si="18"/>
        <v>37.57575757575757</v>
      </c>
      <c r="T61" s="57">
        <f t="shared" si="18"/>
        <v>20.27027027027027</v>
      </c>
      <c r="U61" s="57">
        <v>0</v>
      </c>
      <c r="V61" s="57">
        <f t="shared" si="18"/>
        <v>32.25806451612903</v>
      </c>
      <c r="W61" s="57">
        <f t="shared" si="18"/>
        <v>29.34904601571268</v>
      </c>
    </row>
    <row r="62" spans="2:23" ht="12">
      <c r="B62" s="54" t="s">
        <v>75</v>
      </c>
      <c r="C62" s="48"/>
      <c r="D62" s="48"/>
      <c r="E62" s="55" t="s">
        <v>76</v>
      </c>
      <c r="F62" s="57">
        <f t="shared" si="16"/>
        <v>35.701275045537336</v>
      </c>
      <c r="G62" s="57">
        <f t="shared" si="16"/>
        <v>12.5</v>
      </c>
      <c r="H62" s="57">
        <f aca="true" t="shared" si="19" ref="H62:W62">SUM((H33-H44)/H33)*100</f>
        <v>27.027027027027028</v>
      </c>
      <c r="I62" s="57">
        <f t="shared" si="19"/>
        <v>4.444444444444445</v>
      </c>
      <c r="J62" s="57">
        <f t="shared" si="19"/>
        <v>22.393162393162395</v>
      </c>
      <c r="K62" s="57">
        <f t="shared" si="19"/>
        <v>22.22222222222222</v>
      </c>
      <c r="L62" s="57">
        <f t="shared" si="19"/>
        <v>22.395833333333336</v>
      </c>
      <c r="M62" s="57">
        <f t="shared" si="19"/>
        <v>45.45454545454545</v>
      </c>
      <c r="N62" s="57">
        <v>0</v>
      </c>
      <c r="O62" s="57">
        <f t="shared" si="19"/>
        <v>15.873015873015872</v>
      </c>
      <c r="P62" s="57">
        <f t="shared" si="19"/>
        <v>25.757575757575758</v>
      </c>
      <c r="Q62" s="57">
        <f t="shared" si="19"/>
        <v>16.071428571428573</v>
      </c>
      <c r="R62" s="57">
        <f t="shared" si="19"/>
        <v>60</v>
      </c>
      <c r="S62" s="57">
        <f t="shared" si="19"/>
        <v>17.647058823529413</v>
      </c>
      <c r="T62" s="57">
        <f t="shared" si="19"/>
        <v>6.9306930693069315</v>
      </c>
      <c r="U62" s="57">
        <v>0</v>
      </c>
      <c r="V62" s="57">
        <f t="shared" si="19"/>
        <v>21.73913043478261</v>
      </c>
      <c r="W62" s="57">
        <f t="shared" si="19"/>
        <v>25.468904244817374</v>
      </c>
    </row>
    <row r="63" ht="12">
      <c r="B63" s="30" t="s">
        <v>77</v>
      </c>
    </row>
    <row r="64" ht="12">
      <c r="B64" s="30" t="s">
        <v>78</v>
      </c>
    </row>
    <row r="69" spans="6:23" ht="1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6:23" ht="1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6:23" ht="1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6:23" ht="1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6:23" ht="1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6:23" ht="1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6:23" ht="1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6:23" ht="1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6:23" ht="1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6:23" ht="1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</sheetData>
  <mergeCells count="12">
    <mergeCell ref="B24:D24"/>
    <mergeCell ref="B34:D34"/>
    <mergeCell ref="B35:D35"/>
    <mergeCell ref="B25:D25"/>
    <mergeCell ref="D12:J12"/>
    <mergeCell ref="D13:J13"/>
    <mergeCell ref="B19:D19"/>
    <mergeCell ref="B18:D18"/>
    <mergeCell ref="D8:J8"/>
    <mergeCell ref="D9:J9"/>
    <mergeCell ref="D10:J10"/>
    <mergeCell ref="D11:J11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2007-05-15T21:33:11Z</cp:lastPrinted>
  <dcterms:created xsi:type="dcterms:W3CDTF">2006-08-04T15:03:32Z</dcterms:created>
  <dcterms:modified xsi:type="dcterms:W3CDTF">2007-07-17T15:28:54Z</dcterms:modified>
  <cp:category/>
  <cp:version/>
  <cp:contentType/>
  <cp:contentStatus/>
</cp:coreProperties>
</file>