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45" activeTab="0"/>
  </bookViews>
  <sheets>
    <sheet name="Tabla 30-19a" sheetId="1" r:id="rId1"/>
    <sheet name="Tabla 30-19b" sheetId="2" r:id="rId2"/>
    <sheet name="Tabla 30-19c" sheetId="3" r:id="rId3"/>
    <sheet name="Tabla 30-19d" sheetId="4" r:id="rId4"/>
  </sheets>
  <definedNames>
    <definedName name="_xlnm.Print_Area" localSheetId="0">'Tabla 30-19a'!$A$1:$N$81</definedName>
    <definedName name="_xlnm.Print_Area" localSheetId="1">'Tabla 30-19b'!$A$1:$W$43</definedName>
    <definedName name="_xlnm.Print_Area" localSheetId="2">'Tabla 30-19c'!$A$1:$W$46</definedName>
    <definedName name="_xlnm.Print_Area" localSheetId="3">'Tabla 30-19d'!$A$1:$W$36</definedName>
    <definedName name="_xlnm.Print_Titles" localSheetId="0">'Tabla 30-19a'!$17:$18</definedName>
  </definedNames>
  <calcPr fullCalcOnLoad="1"/>
</workbook>
</file>

<file path=xl/sharedStrings.xml><?xml version="1.0" encoding="utf-8"?>
<sst xmlns="http://schemas.openxmlformats.org/spreadsheetml/2006/main" count="325" uniqueCount="234">
  <si>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</si>
  <si>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</si>
  <si>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</si>
  <si>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</si>
  <si>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</si>
  <si>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</si>
  <si>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</si>
  <si>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</si>
  <si>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</si>
  <si>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</si>
  <si>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</si>
  <si>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</si>
  <si>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</si>
  <si>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</si>
  <si>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</si>
  <si>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</si>
  <si>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</si>
  <si>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</si>
  <si>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</si>
  <si>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</si>
  <si>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</si>
  <si>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</si>
  <si>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</si>
  <si>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</si>
  <si>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</si>
  <si>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</si>
  <si>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</si>
  <si>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</si>
  <si>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</si>
  <si>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</si>
  <si>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</si>
  <si>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</si>
  <si>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</si>
  <si>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</si>
  <si>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</si>
  <si>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</si>
  <si>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</si>
  <si>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</si>
  <si>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</si>
  <si>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</si>
  <si>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</si>
  <si>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</si>
  <si>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</si>
  <si>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</si>
  <si>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</si>
  <si>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</si>
  <si>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</si>
  <si>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</si>
  <si>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</si>
  <si>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</si>
  <si>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</si>
  <si>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</si>
  <si>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</si>
  <si>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</si>
  <si>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</si>
  <si>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</si>
  <si>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</si>
  <si>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PORC_T_CA</t>
  </si>
  <si>
    <t>POR_HE</t>
  </si>
  <si>
    <t>POR_MA</t>
  </si>
  <si>
    <t>Ganado Caprino</t>
  </si>
  <si>
    <t>CAP_T_CA</t>
  </si>
  <si>
    <t>CAP_HE</t>
  </si>
  <si>
    <t>CAP_MA</t>
  </si>
  <si>
    <t>Ganado Ovino</t>
  </si>
  <si>
    <t>T_OVI_FC</t>
  </si>
  <si>
    <t xml:space="preserve"> </t>
  </si>
  <si>
    <t>T_OVI_CA</t>
  </si>
  <si>
    <t>OVI_LAN_FC</t>
  </si>
  <si>
    <t>OVI_LAN_CA</t>
  </si>
  <si>
    <t>De lana hembras</t>
  </si>
  <si>
    <t>OVI_LAN_HE</t>
  </si>
  <si>
    <t>De lana machos</t>
  </si>
  <si>
    <t>OVI_LAN_MA</t>
  </si>
  <si>
    <t>OVI_PEL_FC</t>
  </si>
  <si>
    <t>OVI_PEL_CA</t>
  </si>
  <si>
    <t>De pelo hembras</t>
  </si>
  <si>
    <t>OVI_PEL_HE</t>
  </si>
  <si>
    <t>De pelo machos</t>
  </si>
  <si>
    <t>OVI_PEL_MA</t>
  </si>
  <si>
    <t>Producción de Aves</t>
  </si>
  <si>
    <t>AVE_GAL_FC</t>
  </si>
  <si>
    <t>AVE_GAL_CA</t>
  </si>
  <si>
    <t>AVE_GAL_R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</si>
  <si>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</si>
  <si>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</si>
  <si>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</si>
  <si>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</si>
  <si>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</si>
  <si>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</si>
  <si>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</si>
  <si>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</si>
  <si>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</si>
  <si>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</si>
  <si>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</si>
  <si>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</si>
  <si>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</si>
  <si>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</si>
  <si>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</si>
  <si>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</si>
  <si>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</si>
  <si>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</si>
  <si>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</si>
  <si>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</si>
  <si>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</si>
  <si>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</si>
  <si>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</si>
  <si>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</si>
  <si>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</si>
  <si>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</si>
  <si>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</si>
  <si>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</si>
  <si>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</si>
  <si>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</si>
  <si>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</si>
  <si>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Patos</t>
  </si>
  <si>
    <t>T_PAT</t>
  </si>
  <si>
    <t>Pavos o Chompipes</t>
  </si>
  <si>
    <t>Otras Aves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</si>
  <si>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</si>
  <si>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</si>
  <si>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</si>
  <si>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</si>
  <si>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</si>
  <si>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</si>
  <si>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</si>
  <si>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</si>
  <si>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</si>
  <si>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</si>
  <si>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</si>
  <si>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</si>
  <si>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</si>
  <si>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</si>
  <si>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</si>
  <si>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</si>
  <si>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</si>
  <si>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</si>
  <si>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</si>
  <si>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</si>
  <si>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</si>
  <si>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T_ANI_VIV</t>
  </si>
  <si>
    <t>T_ANI_CA</t>
  </si>
  <si>
    <t>Animales de Traspatio: Leche y Miel</t>
  </si>
  <si>
    <t>Número de Viviendas, litros, colmenas</t>
  </si>
  <si>
    <t>Leche de Vaca</t>
  </si>
  <si>
    <t>LE_VAC_VIV</t>
  </si>
  <si>
    <t>LE_VAC_LTS</t>
  </si>
  <si>
    <t>Leche de Cabra</t>
  </si>
  <si>
    <t>LE_CAB_VIV</t>
  </si>
  <si>
    <t>LE_CAB_LTS</t>
  </si>
  <si>
    <t>Miel</t>
  </si>
  <si>
    <t>MIEL_VIV</t>
  </si>
  <si>
    <t>MIEL_COLM</t>
  </si>
  <si>
    <t>T_VIV_LE</t>
  </si>
  <si>
    <t>T_LTS_LE</t>
  </si>
  <si>
    <t>* Censo Agropecuario no publica estos municipios</t>
  </si>
  <si>
    <t>30a Número de fincas Ganado Bovino</t>
  </si>
  <si>
    <t>30b Total Cabezas Ganado Bovino</t>
  </si>
  <si>
    <t>30c Número de Fincas Ganado Porcino</t>
  </si>
  <si>
    <t>30d Total Cabezas Ganado Porcino</t>
  </si>
  <si>
    <t>30e Número de Fincas Ganado Caprino</t>
  </si>
  <si>
    <t>30f Total Cabezas Ganado Caprino</t>
  </si>
  <si>
    <t>30g Total de Fincas Ganado Ovino</t>
  </si>
  <si>
    <t>30h Total Cabezas Ganado Ovino</t>
  </si>
  <si>
    <t>30i De Lana número de fincas</t>
  </si>
  <si>
    <t>30j De lana total de cabezas</t>
  </si>
  <si>
    <t>30k De Pelo número de fincas</t>
  </si>
  <si>
    <t>30l De pelo total de cabezas</t>
  </si>
  <si>
    <t>30m Total de Fincas de Aves</t>
  </si>
  <si>
    <t>30n Total Aves</t>
  </si>
  <si>
    <t>30o Fincas de Gallinas, Gallos, Pollas y Pollos</t>
  </si>
  <si>
    <t>30p Total cabezas Gallinas, Gallos, Pollas y Pollos</t>
  </si>
  <si>
    <t>30q Gallinas Reproductoras</t>
  </si>
  <si>
    <t>30r Gallinas para Postura</t>
  </si>
  <si>
    <t>30s Total de Fincas producción de Ganado Bovino, Porcino, Caprino, Ovino y Aves</t>
  </si>
  <si>
    <t>30t Porcentaje Fincas Producción Ganado Bovino</t>
  </si>
  <si>
    <t>30u Porcentaje Fincas Producción Ganado Porcino</t>
  </si>
  <si>
    <t>30v Porcentaje Fincas Producción Ganado Caprino</t>
  </si>
  <si>
    <t>30w Porcentaje Fincas Producción Ganado Ovino</t>
  </si>
  <si>
    <t>30x Porcentaje Fincas Producción Aves</t>
  </si>
  <si>
    <t>30y Viviendas</t>
  </si>
  <si>
    <t>30z Número de Aves</t>
  </si>
  <si>
    <t>30aa Huevos Recogidos</t>
  </si>
  <si>
    <t>30ab Viviendas</t>
  </si>
  <si>
    <t>30ac Número de Aves</t>
  </si>
  <si>
    <t>30ad Huevos Recogidos</t>
  </si>
  <si>
    <t>30ae Viviendas</t>
  </si>
  <si>
    <t>30af Número de Aves</t>
  </si>
  <si>
    <t>30ag Huevos  Recogidos</t>
  </si>
  <si>
    <t>30ah Viviendas</t>
  </si>
  <si>
    <t>30ai Número de Aves</t>
  </si>
  <si>
    <t>30aj Huevos Recogidos</t>
  </si>
  <si>
    <t>30ak Total Viviendas con Actividad de Traspatio Agropecuaria: Aves</t>
  </si>
  <si>
    <t>30al Total de Número de Aves</t>
  </si>
  <si>
    <t>30am Total de Huevos Recogidos</t>
  </si>
  <si>
    <t>30an Viviendas</t>
  </si>
  <si>
    <t>30ao Producción de leche de vaca en litros</t>
  </si>
  <si>
    <t>30ap Viviendas</t>
  </si>
  <si>
    <t>30aq Producción de leche de cabra en litros</t>
  </si>
  <si>
    <t>30ar Viviendas</t>
  </si>
  <si>
    <t>30as Colmenas</t>
  </si>
  <si>
    <t>30at Total Viviendas con Producción de Leche</t>
  </si>
  <si>
    <t>30au Total de Producción de Leche en Litros</t>
  </si>
  <si>
    <t>30av Viviendas</t>
  </si>
  <si>
    <t>30aw Número de animales</t>
  </si>
  <si>
    <t>30ax Viviendas</t>
  </si>
  <si>
    <t>30ay Número de animales</t>
  </si>
  <si>
    <t>30az Viviendas</t>
  </si>
  <si>
    <t>30ba Número de animales</t>
  </si>
  <si>
    <t>30bb Viviendas</t>
  </si>
  <si>
    <t>30bc Número de animales</t>
  </si>
  <si>
    <t>30bd Viviendas</t>
  </si>
  <si>
    <t>30be Número de animales</t>
  </si>
  <si>
    <t>30bf Viviendas</t>
  </si>
  <si>
    <t>30bg Número de animales</t>
  </si>
  <si>
    <t>30bh Total Viviendas con Animales de Traspatio</t>
  </si>
  <si>
    <t>30bi Total de Número Animales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</si>
  <si>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</si>
  <si>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</si>
  <si>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</si>
  <si>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</si>
  <si>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</si>
  <si>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</si>
  <si>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</si>
  <si>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</si>
  <si>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</si>
  <si>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</si>
  <si>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</si>
  <si>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Municipios del Departamento de Zacapa</t>
  </si>
  <si>
    <t xml:space="preserve"> 30 - 19a</t>
  </si>
  <si>
    <t xml:space="preserve"> 30 - 19b</t>
  </si>
  <si>
    <t xml:space="preserve"> 30 - 19c</t>
  </si>
  <si>
    <t xml:space="preserve"> 30 - 19d</t>
  </si>
  <si>
    <t>Cabañas*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</si>
</sst>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 horizontal="right" indent="2"/>
    </xf>
    <xf numFmtId="0" fontId="1" fillId="0" borderId="0" xfId="0" applyFont="1" applyFill="1" applyBorder="1" applyAlignment="1">
      <alignment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readingOrder="1"/>
    </xf>
    <xf numFmtId="3" fontId="3" fillId="0" borderId="0" xfId="0" applyNumberFormat="1" applyFont="1" applyFill="1" applyAlignment="1">
      <alignment horizontal="right" indent="2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2"/>
    </xf>
    <xf numFmtId="0" fontId="0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1" fillId="0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6" fontId="2" fillId="2" borderId="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readingOrder="1"/>
    </xf>
    <xf numFmtId="0" fontId="6" fillId="3" borderId="11" xfId="0" applyFont="1" applyFill="1" applyBorder="1" applyAlignment="1">
      <alignment horizontal="left" vertical="top" wrapText="1" readingOrder="1"/>
    </xf>
    <xf numFmtId="0" fontId="0" fillId="3" borderId="1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left" vertical="top" readingOrder="1"/>
    </xf>
    <xf numFmtId="0" fontId="1" fillId="3" borderId="9" xfId="0" applyFont="1" applyFill="1" applyBorder="1" applyAlignment="1">
      <alignment horizontal="left" vertical="top" wrapText="1" readingOrder="1"/>
    </xf>
    <xf numFmtId="1" fontId="3" fillId="3" borderId="9" xfId="0" applyNumberFormat="1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0" fontId="3" fillId="3" borderId="0" xfId="0" applyNumberFormat="1" applyFont="1" applyFill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0" fontId="3" fillId="3" borderId="11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1" fillId="3" borderId="9" xfId="0" applyFont="1" applyFill="1" applyBorder="1" applyAlignment="1">
      <alignment wrapText="1" readingOrder="1"/>
    </xf>
    <xf numFmtId="3" fontId="3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readingOrder="1"/>
    </xf>
    <xf numFmtId="2" fontId="3" fillId="3" borderId="9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3" borderId="9" xfId="0" applyFont="1" applyFill="1" applyBorder="1" applyAlignment="1">
      <alignment horizontal="left" vertical="top" wrapText="1" readingOrder="1"/>
    </xf>
    <xf numFmtId="1" fontId="3" fillId="3" borderId="9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0" xfId="0" applyFont="1" applyFill="1" applyBorder="1" applyAlignment="1">
      <alignment horizontal="left" vertical="top" wrapText="1" readingOrder="1"/>
    </xf>
    <xf numFmtId="3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 indent="2"/>
    </xf>
    <xf numFmtId="3" fontId="3" fillId="3" borderId="12" xfId="0" applyNumberFormat="1" applyFont="1" applyFill="1" applyBorder="1" applyAlignment="1">
      <alignment horizontal="right" indent="2"/>
    </xf>
    <xf numFmtId="3" fontId="3" fillId="3" borderId="0" xfId="0" applyNumberFormat="1" applyFont="1" applyFill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left" vertical="top" wrapText="1" readingOrder="1"/>
    </xf>
    <xf numFmtId="0" fontId="1" fillId="3" borderId="12" xfId="0" applyFont="1" applyFill="1" applyBorder="1" applyAlignment="1">
      <alignment horizontal="left" vertical="top" wrapText="1" readingOrder="1"/>
    </xf>
    <xf numFmtId="1" fontId="3" fillId="3" borderId="11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6" fillId="3" borderId="9" xfId="0" applyFont="1" applyFill="1" applyBorder="1" applyAlignment="1">
      <alignment horizontal="left" vertical="top" wrapText="1" readingOrder="1"/>
    </xf>
    <xf numFmtId="0" fontId="6" fillId="3" borderId="10" xfId="0" applyFont="1" applyFill="1" applyBorder="1" applyAlignment="1">
      <alignment horizontal="left" vertical="top" wrapText="1" readingOrder="1"/>
    </xf>
    <xf numFmtId="0" fontId="1" fillId="3" borderId="9" xfId="0" applyFont="1" applyFill="1" applyBorder="1" applyAlignment="1">
      <alignment horizontal="left" vertical="top" wrapText="1" readingOrder="1"/>
    </xf>
    <xf numFmtId="0" fontId="6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1" fontId="3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readingOrder="1"/>
    </xf>
    <xf numFmtId="1" fontId="3" fillId="3" borderId="11" xfId="0" applyNumberFormat="1" applyFont="1" applyFill="1" applyBorder="1" applyAlignment="1">
      <alignment horizontal="center" readingOrder="1"/>
    </xf>
    <xf numFmtId="1" fontId="3" fillId="3" borderId="11" xfId="0" applyNumberFormat="1" applyFont="1" applyFill="1" applyBorder="1" applyAlignment="1">
      <alignment readingOrder="1"/>
    </xf>
    <xf numFmtId="1" fontId="3" fillId="3" borderId="12" xfId="0" applyNumberFormat="1" applyFont="1" applyFill="1" applyBorder="1" applyAlignment="1">
      <alignment readingOrder="1"/>
    </xf>
    <xf numFmtId="3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3</xdr:row>
      <xdr:rowOff>123825</xdr:rowOff>
    </xdr:from>
    <xdr:to>
      <xdr:col>11</xdr:col>
      <xdr:colOff>723900</xdr:colOff>
      <xdr:row>8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6096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752475</xdr:colOff>
      <xdr:row>6</xdr:row>
      <xdr:rowOff>0</xdr:rowOff>
    </xdr:from>
    <xdr:to>
      <xdr:col>20</xdr:col>
      <xdr:colOff>295275</xdr:colOff>
      <xdr:row>10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9620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428625</xdr:colOff>
      <xdr:row>4</xdr:row>
      <xdr:rowOff>57150</xdr:rowOff>
    </xdr:from>
    <xdr:to>
      <xdr:col>20</xdr:col>
      <xdr:colOff>771525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04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619125</xdr:colOff>
      <xdr:row>4</xdr:row>
      <xdr:rowOff>104775</xdr:rowOff>
    </xdr:from>
    <xdr:to>
      <xdr:col>21</xdr:col>
      <xdr:colOff>161925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752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showGridLines="0" tabSelected="1" zoomScale="70" zoomScaleNormal="70" workbookViewId="0" topLeftCell="A1">
      <selection activeCell="G26" sqref="G26"/>
    </sheetView>
  </sheetViews>
  <sheetFormatPr defaultColWidth="11.421875" defaultRowHeight="12.75"/>
  <cols>
    <col min="1" max="1" width="3.140625" style="46" customWidth="1"/>
    <col min="2" max="2" width="35.7109375" style="46" customWidth="1"/>
    <col min="3" max="3" width="14.28125" style="46" customWidth="1"/>
    <col min="4" max="4" width="15.00390625" style="46" bestFit="1" customWidth="1"/>
    <col min="5" max="5" width="15.00390625" style="46" customWidth="1"/>
    <col min="6" max="18" width="11.421875" style="46" customWidth="1"/>
    <col min="19" max="19" width="16.28125" style="46" customWidth="1"/>
    <col min="20" max="20" width="15.140625" style="46" customWidth="1"/>
    <col min="21" max="16384" width="11.421875" style="46" customWidth="1"/>
  </cols>
  <sheetData>
    <row r="1" spans="2:19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3" customFormat="1" ht="12.75" customHeight="1">
      <c r="A6" s="63" t="s">
        <v>4</v>
      </c>
      <c r="B6" s="64"/>
      <c r="C6" s="35"/>
      <c r="D6" s="65" t="s">
        <v>229</v>
      </c>
      <c r="E6" s="36"/>
      <c r="F6" s="22"/>
      <c r="H6" s="23"/>
      <c r="I6" s="24"/>
      <c r="K6" s="25"/>
      <c r="L6" s="25"/>
      <c r="M6" s="24"/>
      <c r="N6" s="24"/>
      <c r="O6" s="24"/>
      <c r="P6" s="24"/>
      <c r="Q6" s="24"/>
      <c r="R6" s="24"/>
      <c r="S6" s="24"/>
      <c r="T6" s="24"/>
    </row>
    <row r="7" spans="1:20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16" s="3" customFormat="1" ht="12">
      <c r="A8" s="24" t="s">
        <v>66</v>
      </c>
      <c r="B8" s="4" t="s">
        <v>5</v>
      </c>
      <c r="C8" s="5" t="s">
        <v>99</v>
      </c>
      <c r="D8" s="5"/>
      <c r="E8" s="5"/>
      <c r="F8" s="5"/>
      <c r="G8" s="5"/>
      <c r="H8" s="26"/>
      <c r="I8" s="7"/>
      <c r="J8" s="7"/>
      <c r="K8" s="24"/>
      <c r="L8" s="24"/>
      <c r="M8" s="24"/>
      <c r="N8" s="24"/>
      <c r="O8" s="24"/>
      <c r="P8" s="24"/>
    </row>
    <row r="9" spans="1:16" s="3" customFormat="1" ht="12">
      <c r="A9" s="24"/>
      <c r="B9" s="6" t="s">
        <v>100</v>
      </c>
      <c r="C9" s="7" t="s">
        <v>101</v>
      </c>
      <c r="D9" s="7"/>
      <c r="E9" s="7"/>
      <c r="F9" s="7"/>
      <c r="G9" s="7"/>
      <c r="H9" s="32"/>
      <c r="I9" s="7"/>
      <c r="J9" s="7"/>
      <c r="K9" s="24"/>
      <c r="L9" s="24"/>
      <c r="M9" s="24"/>
      <c r="N9" s="24"/>
      <c r="O9" s="24"/>
      <c r="P9" s="24"/>
    </row>
    <row r="10" spans="1:16" s="3" customFormat="1" ht="12">
      <c r="A10" s="24"/>
      <c r="B10" s="6" t="s">
        <v>6</v>
      </c>
      <c r="C10" s="7" t="s">
        <v>228</v>
      </c>
      <c r="D10" s="7"/>
      <c r="E10" s="7"/>
      <c r="F10" s="7"/>
      <c r="G10" s="7"/>
      <c r="H10" s="32"/>
      <c r="I10" s="7"/>
      <c r="J10" s="7"/>
      <c r="K10" s="24"/>
      <c r="L10" s="24"/>
      <c r="M10" s="24"/>
      <c r="N10" s="24"/>
      <c r="O10" s="24"/>
      <c r="P10" s="24"/>
    </row>
    <row r="11" spans="1:16" s="3" customFormat="1" ht="12">
      <c r="A11" s="24"/>
      <c r="B11" s="6" t="s">
        <v>102</v>
      </c>
      <c r="C11" s="116" t="s">
        <v>103</v>
      </c>
      <c r="D11" s="117"/>
      <c r="E11" s="117"/>
      <c r="F11" s="7"/>
      <c r="G11" s="7"/>
      <c r="H11" s="32"/>
      <c r="I11" s="7"/>
      <c r="J11" s="7"/>
      <c r="K11" s="24"/>
      <c r="L11" s="24"/>
      <c r="M11" s="24"/>
      <c r="N11" s="24"/>
      <c r="O11" s="24"/>
      <c r="P11" s="24"/>
    </row>
    <row r="12" spans="1:16" s="3" customFormat="1" ht="12">
      <c r="A12" s="24"/>
      <c r="B12" s="6" t="s">
        <v>7</v>
      </c>
      <c r="C12" s="7" t="s">
        <v>104</v>
      </c>
      <c r="D12" s="7"/>
      <c r="E12" s="7"/>
      <c r="F12" s="7"/>
      <c r="G12" s="7"/>
      <c r="H12" s="32"/>
      <c r="I12" s="7"/>
      <c r="J12" s="7"/>
      <c r="K12" s="24"/>
      <c r="L12" s="24"/>
      <c r="M12" s="24"/>
      <c r="N12" s="24"/>
      <c r="O12" s="24"/>
      <c r="P12" s="24"/>
    </row>
    <row r="13" spans="1:16" s="3" customFormat="1" ht="12">
      <c r="A13" s="24"/>
      <c r="B13" s="8" t="s">
        <v>8</v>
      </c>
      <c r="C13" s="9" t="s">
        <v>105</v>
      </c>
      <c r="D13" s="9"/>
      <c r="E13" s="9"/>
      <c r="F13" s="9"/>
      <c r="G13" s="9"/>
      <c r="H13" s="33"/>
      <c r="I13" s="7"/>
      <c r="J13" s="7"/>
      <c r="K13" s="24"/>
      <c r="L13" s="24"/>
      <c r="M13" s="24"/>
      <c r="N13" s="24"/>
      <c r="O13" s="24"/>
      <c r="P13" s="24"/>
    </row>
    <row r="14" spans="1:20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10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20" ht="27" customHeight="1">
      <c r="B17" s="13"/>
      <c r="C17" s="13"/>
      <c r="D17" s="71" t="s">
        <v>217</v>
      </c>
      <c r="E17" s="71" t="s">
        <v>218</v>
      </c>
      <c r="F17" s="71" t="s">
        <v>219</v>
      </c>
      <c r="G17" s="71" t="s">
        <v>220</v>
      </c>
      <c r="H17" s="71" t="s">
        <v>221</v>
      </c>
      <c r="I17" s="71" t="s">
        <v>222</v>
      </c>
      <c r="J17" s="71" t="s">
        <v>233</v>
      </c>
      <c r="K17" s="71" t="s">
        <v>224</v>
      </c>
      <c r="L17" s="71" t="s">
        <v>225</v>
      </c>
      <c r="M17" s="71" t="s">
        <v>226</v>
      </c>
      <c r="N17" s="72" t="s">
        <v>227</v>
      </c>
      <c r="O17" s="51"/>
      <c r="P17" s="40"/>
      <c r="Q17" s="40"/>
      <c r="R17" s="40"/>
      <c r="S17" s="40"/>
      <c r="T17" s="41"/>
    </row>
    <row r="18" spans="2:20" ht="12.75" customHeight="1">
      <c r="B18" s="66" t="s">
        <v>9</v>
      </c>
      <c r="C18" s="67" t="s">
        <v>10</v>
      </c>
      <c r="D18" s="69">
        <v>1901</v>
      </c>
      <c r="E18" s="69">
        <v>1902</v>
      </c>
      <c r="F18" s="69">
        <v>1903</v>
      </c>
      <c r="G18" s="69">
        <v>1904</v>
      </c>
      <c r="H18" s="69">
        <v>1905</v>
      </c>
      <c r="I18" s="69">
        <v>1906</v>
      </c>
      <c r="J18" s="69">
        <v>1907</v>
      </c>
      <c r="K18" s="69">
        <v>1908</v>
      </c>
      <c r="L18" s="69">
        <v>1909</v>
      </c>
      <c r="M18" s="69">
        <v>1910</v>
      </c>
      <c r="N18" s="70">
        <v>19</v>
      </c>
      <c r="O18" s="52"/>
      <c r="P18" s="42"/>
      <c r="Q18" s="42"/>
      <c r="R18" s="42"/>
      <c r="S18" s="40"/>
      <c r="T18" s="53"/>
    </row>
    <row r="19" spans="14:20" ht="12.75">
      <c r="N19" s="47"/>
      <c r="O19" s="48"/>
      <c r="P19" s="48"/>
      <c r="Q19" s="48"/>
      <c r="R19" s="48"/>
      <c r="S19" s="48"/>
      <c r="T19" s="48"/>
    </row>
    <row r="20" spans="1:20" ht="12.75" customHeight="1">
      <c r="A20" s="43"/>
      <c r="B20" s="73" t="s">
        <v>36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54"/>
      <c r="P20" s="54"/>
      <c r="Q20" s="54"/>
      <c r="R20" s="54"/>
      <c r="S20" s="54"/>
      <c r="T20" s="54"/>
    </row>
    <row r="21" spans="1:20" ht="12.75">
      <c r="A21" s="43"/>
      <c r="B21" s="77" t="s">
        <v>156</v>
      </c>
      <c r="C21" s="78" t="s">
        <v>12</v>
      </c>
      <c r="D21" s="79">
        <v>681</v>
      </c>
      <c r="E21" s="79">
        <v>101</v>
      </c>
      <c r="F21" s="79">
        <v>159</v>
      </c>
      <c r="G21" s="79">
        <v>483</v>
      </c>
      <c r="H21" s="79">
        <v>49</v>
      </c>
      <c r="I21" s="79">
        <v>44</v>
      </c>
      <c r="J21" s="79">
        <v>88</v>
      </c>
      <c r="K21" s="80">
        <v>211</v>
      </c>
      <c r="L21" s="79">
        <v>125</v>
      </c>
      <c r="M21" s="79">
        <v>102</v>
      </c>
      <c r="N21" s="79">
        <f aca="true" t="shared" si="0" ref="N21:N33">SUM(D21:M21)</f>
        <v>2043</v>
      </c>
      <c r="O21" s="55"/>
      <c r="P21" s="55"/>
      <c r="Q21" s="55"/>
      <c r="R21" s="55"/>
      <c r="S21" s="55"/>
      <c r="T21" s="45"/>
    </row>
    <row r="22" spans="1:20" ht="12.75">
      <c r="A22" s="43"/>
      <c r="B22" s="77" t="s">
        <v>157</v>
      </c>
      <c r="C22" s="78" t="s">
        <v>11</v>
      </c>
      <c r="D22" s="79">
        <v>8910</v>
      </c>
      <c r="E22" s="79">
        <v>3341</v>
      </c>
      <c r="F22" s="79">
        <v>5242</v>
      </c>
      <c r="G22" s="79">
        <v>18048</v>
      </c>
      <c r="H22" s="79">
        <v>1720</v>
      </c>
      <c r="I22" s="79">
        <v>945</v>
      </c>
      <c r="J22" s="79">
        <v>1843</v>
      </c>
      <c r="K22" s="80">
        <v>3233</v>
      </c>
      <c r="L22" s="79">
        <v>1465</v>
      </c>
      <c r="M22" s="79">
        <v>1189</v>
      </c>
      <c r="N22" s="79">
        <f t="shared" si="0"/>
        <v>45936</v>
      </c>
      <c r="O22" s="55"/>
      <c r="P22" s="55"/>
      <c r="Q22" s="55"/>
      <c r="R22" s="55"/>
      <c r="S22" s="55"/>
      <c r="T22" s="45"/>
    </row>
    <row r="23" spans="1:20" ht="12.75">
      <c r="A23" s="43"/>
      <c r="B23" s="77" t="s">
        <v>37</v>
      </c>
      <c r="C23" s="78" t="s">
        <v>38</v>
      </c>
      <c r="D23" s="79">
        <v>6634</v>
      </c>
      <c r="E23" s="79">
        <v>2577</v>
      </c>
      <c r="F23" s="79">
        <v>3626</v>
      </c>
      <c r="G23" s="79">
        <v>12673</v>
      </c>
      <c r="H23" s="79">
        <v>1261</v>
      </c>
      <c r="I23" s="79">
        <v>760</v>
      </c>
      <c r="J23" s="79">
        <v>1540</v>
      </c>
      <c r="K23" s="80">
        <v>2301</v>
      </c>
      <c r="L23" s="79">
        <v>1193</v>
      </c>
      <c r="M23" s="79">
        <v>891</v>
      </c>
      <c r="N23" s="79">
        <f t="shared" si="0"/>
        <v>33456</v>
      </c>
      <c r="O23" s="55"/>
      <c r="P23" s="55"/>
      <c r="Q23" s="55"/>
      <c r="R23" s="55"/>
      <c r="S23" s="55"/>
      <c r="T23" s="45"/>
    </row>
    <row r="24" spans="1:20" ht="12.75">
      <c r="A24" s="43"/>
      <c r="B24" s="77" t="s">
        <v>39</v>
      </c>
      <c r="C24" s="78" t="s">
        <v>40</v>
      </c>
      <c r="D24" s="79">
        <v>2276</v>
      </c>
      <c r="E24" s="79">
        <v>764</v>
      </c>
      <c r="F24" s="79">
        <v>1616</v>
      </c>
      <c r="G24" s="79">
        <v>5375</v>
      </c>
      <c r="H24" s="79">
        <v>459</v>
      </c>
      <c r="I24" s="79">
        <v>185</v>
      </c>
      <c r="J24" s="79">
        <v>303</v>
      </c>
      <c r="K24" s="79">
        <v>932</v>
      </c>
      <c r="L24" s="79">
        <v>272</v>
      </c>
      <c r="M24" s="79">
        <v>298</v>
      </c>
      <c r="N24" s="79">
        <f t="shared" si="0"/>
        <v>12480</v>
      </c>
      <c r="O24" s="55"/>
      <c r="P24" s="55"/>
      <c r="Q24" s="55"/>
      <c r="R24" s="55"/>
      <c r="S24" s="55"/>
      <c r="T24" s="45"/>
    </row>
    <row r="25" spans="1:20" ht="12.75">
      <c r="A25" s="43"/>
      <c r="B25" s="77" t="s">
        <v>41</v>
      </c>
      <c r="C25" s="78" t="s">
        <v>42</v>
      </c>
      <c r="D25" s="79">
        <v>2615</v>
      </c>
      <c r="E25" s="79">
        <v>965</v>
      </c>
      <c r="F25" s="79">
        <v>1452</v>
      </c>
      <c r="G25" s="79">
        <v>4361</v>
      </c>
      <c r="H25" s="79">
        <v>472</v>
      </c>
      <c r="I25" s="79">
        <v>248</v>
      </c>
      <c r="J25" s="79">
        <v>413</v>
      </c>
      <c r="K25" s="80">
        <v>782</v>
      </c>
      <c r="L25" s="79">
        <v>369</v>
      </c>
      <c r="M25" s="79">
        <v>400</v>
      </c>
      <c r="N25" s="79">
        <f t="shared" si="0"/>
        <v>12077</v>
      </c>
      <c r="O25" s="55"/>
      <c r="P25" s="55"/>
      <c r="Q25" s="55"/>
      <c r="R25" s="55"/>
      <c r="S25" s="55"/>
      <c r="T25" s="45"/>
    </row>
    <row r="26" spans="1:20" ht="12.75">
      <c r="A26" s="43"/>
      <c r="B26" s="77" t="s">
        <v>43</v>
      </c>
      <c r="C26" s="78" t="s">
        <v>108</v>
      </c>
      <c r="D26" s="79">
        <v>1510</v>
      </c>
      <c r="E26" s="79">
        <v>521</v>
      </c>
      <c r="F26" s="79">
        <v>787</v>
      </c>
      <c r="G26" s="79">
        <v>2347</v>
      </c>
      <c r="H26" s="79">
        <v>228</v>
      </c>
      <c r="I26" s="79">
        <v>124</v>
      </c>
      <c r="J26" s="79">
        <v>254</v>
      </c>
      <c r="K26" s="80">
        <v>434</v>
      </c>
      <c r="L26" s="79">
        <v>201</v>
      </c>
      <c r="M26" s="79">
        <v>165</v>
      </c>
      <c r="N26" s="79">
        <f t="shared" si="0"/>
        <v>6571</v>
      </c>
      <c r="O26" s="55"/>
      <c r="P26" s="55"/>
      <c r="Q26" s="55"/>
      <c r="R26" s="55"/>
      <c r="S26" s="55"/>
      <c r="T26" s="45"/>
    </row>
    <row r="27" spans="1:20" ht="12.75">
      <c r="A27" s="43"/>
      <c r="B27" s="77" t="s">
        <v>44</v>
      </c>
      <c r="C27" s="78" t="s">
        <v>109</v>
      </c>
      <c r="D27" s="79">
        <v>1105</v>
      </c>
      <c r="E27" s="79">
        <v>444</v>
      </c>
      <c r="F27" s="79">
        <v>665</v>
      </c>
      <c r="G27" s="79">
        <v>2014</v>
      </c>
      <c r="H27" s="79">
        <v>244</v>
      </c>
      <c r="I27" s="79">
        <v>124</v>
      </c>
      <c r="J27" s="79">
        <v>159</v>
      </c>
      <c r="K27" s="79">
        <v>348</v>
      </c>
      <c r="L27" s="79">
        <v>168</v>
      </c>
      <c r="M27" s="79">
        <v>235</v>
      </c>
      <c r="N27" s="79">
        <f t="shared" si="0"/>
        <v>5506</v>
      </c>
      <c r="O27" s="55"/>
      <c r="P27" s="55"/>
      <c r="Q27" s="55"/>
      <c r="R27" s="55"/>
      <c r="S27" s="55"/>
      <c r="T27" s="45"/>
    </row>
    <row r="28" spans="1:20" ht="12.75">
      <c r="A28" s="43"/>
      <c r="B28" s="77" t="s">
        <v>45</v>
      </c>
      <c r="C28" s="78" t="s">
        <v>110</v>
      </c>
      <c r="D28" s="79">
        <v>6295</v>
      </c>
      <c r="E28" s="79">
        <v>2376</v>
      </c>
      <c r="F28" s="79">
        <v>3790</v>
      </c>
      <c r="G28" s="79">
        <v>13687</v>
      </c>
      <c r="H28" s="79">
        <v>1248</v>
      </c>
      <c r="I28" s="79">
        <v>697</v>
      </c>
      <c r="J28" s="79">
        <v>1430</v>
      </c>
      <c r="K28" s="79">
        <v>2451</v>
      </c>
      <c r="L28" s="79">
        <v>1096</v>
      </c>
      <c r="M28" s="79">
        <v>789</v>
      </c>
      <c r="N28" s="79">
        <f t="shared" si="0"/>
        <v>33859</v>
      </c>
      <c r="O28" s="55"/>
      <c r="P28" s="55"/>
      <c r="Q28" s="55"/>
      <c r="R28" s="55"/>
      <c r="S28" s="55"/>
      <c r="T28" s="45"/>
    </row>
    <row r="29" spans="1:20" ht="12.75">
      <c r="A29" s="43"/>
      <c r="B29" s="77" t="s">
        <v>46</v>
      </c>
      <c r="C29" s="78" t="s">
        <v>47</v>
      </c>
      <c r="D29" s="79">
        <v>1412</v>
      </c>
      <c r="E29" s="79">
        <v>514</v>
      </c>
      <c r="F29" s="79">
        <v>988</v>
      </c>
      <c r="G29" s="79">
        <v>3219</v>
      </c>
      <c r="H29" s="79">
        <v>207</v>
      </c>
      <c r="I29" s="79">
        <v>252</v>
      </c>
      <c r="J29" s="79">
        <v>391</v>
      </c>
      <c r="K29" s="79">
        <v>699</v>
      </c>
      <c r="L29" s="79">
        <v>123</v>
      </c>
      <c r="M29" s="79">
        <v>142</v>
      </c>
      <c r="N29" s="79">
        <f t="shared" si="0"/>
        <v>7947</v>
      </c>
      <c r="O29" s="55"/>
      <c r="P29" s="55"/>
      <c r="Q29" s="55"/>
      <c r="R29" s="55"/>
      <c r="S29" s="55"/>
      <c r="T29" s="45"/>
    </row>
    <row r="30" spans="1:20" ht="12.75">
      <c r="A30" s="43"/>
      <c r="B30" s="77" t="s">
        <v>48</v>
      </c>
      <c r="C30" s="78" t="s">
        <v>49</v>
      </c>
      <c r="D30" s="79">
        <v>751</v>
      </c>
      <c r="E30" s="79">
        <v>207</v>
      </c>
      <c r="F30" s="79">
        <v>784</v>
      </c>
      <c r="G30" s="79">
        <v>2864</v>
      </c>
      <c r="H30" s="79">
        <v>158</v>
      </c>
      <c r="I30" s="79">
        <v>27</v>
      </c>
      <c r="J30" s="79">
        <v>72</v>
      </c>
      <c r="K30" s="79">
        <v>453</v>
      </c>
      <c r="L30" s="79">
        <v>52</v>
      </c>
      <c r="M30" s="79">
        <v>29</v>
      </c>
      <c r="N30" s="79">
        <f t="shared" si="0"/>
        <v>5397</v>
      </c>
      <c r="O30" s="55"/>
      <c r="P30" s="55"/>
      <c r="Q30" s="55"/>
      <c r="R30" s="55"/>
      <c r="S30" s="55"/>
      <c r="T30" s="45"/>
    </row>
    <row r="31" spans="1:20" ht="12.75">
      <c r="A31" s="43"/>
      <c r="B31" s="77" t="s">
        <v>50</v>
      </c>
      <c r="C31" s="78" t="s">
        <v>51</v>
      </c>
      <c r="D31" s="79">
        <v>3712</v>
      </c>
      <c r="E31" s="79">
        <v>1542</v>
      </c>
      <c r="F31" s="79">
        <v>1851</v>
      </c>
      <c r="G31" s="79">
        <v>7107</v>
      </c>
      <c r="H31" s="79">
        <v>826</v>
      </c>
      <c r="I31" s="79">
        <v>384</v>
      </c>
      <c r="J31" s="79">
        <v>895</v>
      </c>
      <c r="K31" s="79">
        <v>1168</v>
      </c>
      <c r="L31" s="79">
        <v>869</v>
      </c>
      <c r="M31" s="79">
        <v>584</v>
      </c>
      <c r="N31" s="79">
        <f t="shared" si="0"/>
        <v>18938</v>
      </c>
      <c r="O31" s="55"/>
      <c r="P31" s="55"/>
      <c r="Q31" s="55"/>
      <c r="R31" s="55"/>
      <c r="S31" s="55"/>
      <c r="T31" s="45"/>
    </row>
    <row r="32" spans="1:20" ht="12.75">
      <c r="A32" s="43"/>
      <c r="B32" s="77" t="s">
        <v>52</v>
      </c>
      <c r="C32" s="78" t="s">
        <v>53</v>
      </c>
      <c r="D32" s="79">
        <v>264</v>
      </c>
      <c r="E32" s="79">
        <v>80</v>
      </c>
      <c r="F32" s="79">
        <v>147</v>
      </c>
      <c r="G32" s="79">
        <v>424</v>
      </c>
      <c r="H32" s="79">
        <v>53</v>
      </c>
      <c r="I32" s="79">
        <v>26</v>
      </c>
      <c r="J32" s="79">
        <v>64</v>
      </c>
      <c r="K32" s="79">
        <v>89</v>
      </c>
      <c r="L32" s="79">
        <v>44</v>
      </c>
      <c r="M32" s="79">
        <v>34</v>
      </c>
      <c r="N32" s="79">
        <f t="shared" si="0"/>
        <v>1225</v>
      </c>
      <c r="O32" s="55"/>
      <c r="P32" s="55"/>
      <c r="Q32" s="55"/>
      <c r="R32" s="55"/>
      <c r="S32" s="55"/>
      <c r="T32" s="45"/>
    </row>
    <row r="33" spans="1:20" ht="12.75">
      <c r="A33" s="43"/>
      <c r="B33" s="77" t="s">
        <v>54</v>
      </c>
      <c r="C33" s="78" t="s">
        <v>55</v>
      </c>
      <c r="D33" s="79">
        <v>156</v>
      </c>
      <c r="E33" s="79">
        <v>33</v>
      </c>
      <c r="F33" s="79">
        <v>20</v>
      </c>
      <c r="G33" s="79">
        <v>73</v>
      </c>
      <c r="H33" s="79">
        <v>4</v>
      </c>
      <c r="I33" s="79">
        <v>8</v>
      </c>
      <c r="J33" s="79">
        <v>8</v>
      </c>
      <c r="K33" s="79">
        <v>42</v>
      </c>
      <c r="L33" s="79">
        <v>8</v>
      </c>
      <c r="M33" s="79">
        <v>0</v>
      </c>
      <c r="N33" s="79">
        <f t="shared" si="0"/>
        <v>352</v>
      </c>
      <c r="O33" s="55"/>
      <c r="P33" s="55"/>
      <c r="Q33" s="55"/>
      <c r="R33" s="55"/>
      <c r="S33" s="55"/>
      <c r="T33" s="45"/>
    </row>
    <row r="34" spans="1:20" ht="12.75">
      <c r="A34" s="43"/>
      <c r="B34" s="81"/>
      <c r="C34" s="82"/>
      <c r="D34" s="83"/>
      <c r="E34" s="83"/>
      <c r="F34" s="83"/>
      <c r="G34" s="83"/>
      <c r="H34" s="83"/>
      <c r="I34" s="83"/>
      <c r="J34" s="83"/>
      <c r="K34" s="84"/>
      <c r="L34" s="83"/>
      <c r="M34" s="83"/>
      <c r="N34" s="79"/>
      <c r="O34" s="56"/>
      <c r="P34" s="56"/>
      <c r="Q34" s="56"/>
      <c r="R34" s="56"/>
      <c r="S34" s="56"/>
      <c r="T34" s="56"/>
    </row>
    <row r="35" spans="1:20" ht="12.75">
      <c r="A35" s="43"/>
      <c r="B35" s="73" t="s">
        <v>56</v>
      </c>
      <c r="C35" s="74"/>
      <c r="D35" s="85"/>
      <c r="E35" s="85"/>
      <c r="F35" s="85"/>
      <c r="G35" s="85"/>
      <c r="H35" s="85"/>
      <c r="I35" s="85"/>
      <c r="J35" s="85"/>
      <c r="K35" s="86"/>
      <c r="L35" s="85"/>
      <c r="M35" s="85"/>
      <c r="N35" s="79"/>
      <c r="O35" s="56"/>
      <c r="P35" s="56"/>
      <c r="Q35" s="56"/>
      <c r="R35" s="56"/>
      <c r="S35" s="56"/>
      <c r="T35" s="56"/>
    </row>
    <row r="36" spans="1:20" ht="12.75">
      <c r="A36" s="43"/>
      <c r="B36" s="77" t="s">
        <v>158</v>
      </c>
      <c r="C36" s="78" t="s">
        <v>106</v>
      </c>
      <c r="D36" s="79">
        <v>724</v>
      </c>
      <c r="E36" s="79">
        <v>20</v>
      </c>
      <c r="F36" s="79">
        <v>18</v>
      </c>
      <c r="G36" s="79">
        <v>315</v>
      </c>
      <c r="H36" s="79">
        <v>12</v>
      </c>
      <c r="I36" s="79">
        <v>32</v>
      </c>
      <c r="J36" s="79">
        <v>173</v>
      </c>
      <c r="K36" s="80">
        <v>169</v>
      </c>
      <c r="L36" s="79">
        <v>87</v>
      </c>
      <c r="M36" s="79">
        <v>357</v>
      </c>
      <c r="N36" s="79">
        <f>SUM(D36:M36)</f>
        <v>1907</v>
      </c>
      <c r="O36" s="55"/>
      <c r="P36" s="55"/>
      <c r="Q36" s="55"/>
      <c r="R36" s="55"/>
      <c r="S36" s="55"/>
      <c r="T36" s="45"/>
    </row>
    <row r="37" spans="1:20" ht="12.75">
      <c r="A37" s="43"/>
      <c r="B37" s="77" t="s">
        <v>159</v>
      </c>
      <c r="C37" s="78" t="s">
        <v>57</v>
      </c>
      <c r="D37" s="79">
        <v>2680</v>
      </c>
      <c r="E37" s="79">
        <v>3031</v>
      </c>
      <c r="F37" s="79">
        <v>5243</v>
      </c>
      <c r="G37" s="79">
        <v>2228</v>
      </c>
      <c r="H37" s="79">
        <v>509</v>
      </c>
      <c r="I37" s="79">
        <v>92</v>
      </c>
      <c r="J37" s="79">
        <v>559</v>
      </c>
      <c r="K37" s="80">
        <v>477</v>
      </c>
      <c r="L37" s="79">
        <v>211</v>
      </c>
      <c r="M37" s="79">
        <v>1091</v>
      </c>
      <c r="N37" s="79">
        <f>SUM(D37:M37)</f>
        <v>16121</v>
      </c>
      <c r="O37" s="55"/>
      <c r="P37" s="55"/>
      <c r="Q37" s="55"/>
      <c r="R37" s="55"/>
      <c r="S37" s="55"/>
      <c r="T37" s="45"/>
    </row>
    <row r="38" spans="1:20" s="57" customFormat="1" ht="12.75">
      <c r="A38" s="48"/>
      <c r="B38" s="77" t="s">
        <v>37</v>
      </c>
      <c r="C38" s="78" t="s">
        <v>58</v>
      </c>
      <c r="D38" s="79">
        <v>1595</v>
      </c>
      <c r="E38" s="79">
        <v>1426</v>
      </c>
      <c r="F38" s="79">
        <v>4185</v>
      </c>
      <c r="G38" s="79">
        <v>1245</v>
      </c>
      <c r="H38" s="79">
        <v>288</v>
      </c>
      <c r="I38" s="79">
        <v>45</v>
      </c>
      <c r="J38" s="79">
        <v>345</v>
      </c>
      <c r="K38" s="80">
        <v>241</v>
      </c>
      <c r="L38" s="79">
        <v>125</v>
      </c>
      <c r="M38" s="79">
        <v>643</v>
      </c>
      <c r="N38" s="79">
        <f>SUM(D38:M38)</f>
        <v>10138</v>
      </c>
      <c r="O38" s="55"/>
      <c r="P38" s="55"/>
      <c r="Q38" s="55"/>
      <c r="R38" s="55"/>
      <c r="S38" s="55"/>
      <c r="T38" s="45"/>
    </row>
    <row r="39" spans="1:20" ht="12.75">
      <c r="A39" s="43"/>
      <c r="B39" s="77" t="s">
        <v>39</v>
      </c>
      <c r="C39" s="78" t="s">
        <v>59</v>
      </c>
      <c r="D39" s="79">
        <v>1085</v>
      </c>
      <c r="E39" s="79">
        <v>1605</v>
      </c>
      <c r="F39" s="79">
        <v>1058</v>
      </c>
      <c r="G39" s="79">
        <v>983</v>
      </c>
      <c r="H39" s="79">
        <v>221</v>
      </c>
      <c r="I39" s="79">
        <v>47</v>
      </c>
      <c r="J39" s="79">
        <v>214</v>
      </c>
      <c r="K39" s="80">
        <v>236</v>
      </c>
      <c r="L39" s="79">
        <v>86</v>
      </c>
      <c r="M39" s="79">
        <v>448</v>
      </c>
      <c r="N39" s="79">
        <f>SUM(D39:M39)</f>
        <v>5983</v>
      </c>
      <c r="O39" s="55"/>
      <c r="P39" s="55"/>
      <c r="Q39" s="55"/>
      <c r="R39" s="55"/>
      <c r="S39" s="55"/>
      <c r="T39" s="45"/>
    </row>
    <row r="40" spans="1:20" ht="12.75">
      <c r="A40" s="43"/>
      <c r="B40" s="81"/>
      <c r="C40" s="87"/>
      <c r="D40" s="83"/>
      <c r="E40" s="83"/>
      <c r="F40" s="83"/>
      <c r="G40" s="83"/>
      <c r="H40" s="83"/>
      <c r="I40" s="83"/>
      <c r="J40" s="83"/>
      <c r="K40" s="84"/>
      <c r="L40" s="83"/>
      <c r="M40" s="83"/>
      <c r="N40" s="79"/>
      <c r="O40" s="56"/>
      <c r="P40" s="56"/>
      <c r="Q40" s="56"/>
      <c r="R40" s="56"/>
      <c r="S40" s="56"/>
      <c r="T40" s="56"/>
    </row>
    <row r="41" spans="1:20" ht="12.75">
      <c r="A41" s="43"/>
      <c r="B41" s="73" t="s">
        <v>60</v>
      </c>
      <c r="C41" s="74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79"/>
      <c r="O41" s="56"/>
      <c r="P41" s="56"/>
      <c r="Q41" s="56"/>
      <c r="R41" s="56"/>
      <c r="S41" s="56"/>
      <c r="T41" s="56"/>
    </row>
    <row r="42" spans="1:20" ht="12.75">
      <c r="A42" s="43"/>
      <c r="B42" s="77" t="s">
        <v>160</v>
      </c>
      <c r="C42" s="78" t="s">
        <v>13</v>
      </c>
      <c r="D42" s="79">
        <v>17</v>
      </c>
      <c r="E42" s="79">
        <v>5</v>
      </c>
      <c r="F42" s="79">
        <v>7</v>
      </c>
      <c r="G42" s="79">
        <v>18</v>
      </c>
      <c r="H42" s="79">
        <v>4</v>
      </c>
      <c r="I42" s="79">
        <v>4</v>
      </c>
      <c r="J42" s="79">
        <v>5</v>
      </c>
      <c r="K42" s="80">
        <v>14</v>
      </c>
      <c r="L42" s="79">
        <v>4</v>
      </c>
      <c r="M42" s="79">
        <v>3</v>
      </c>
      <c r="N42" s="79">
        <f>SUM(D42:M42)</f>
        <v>81</v>
      </c>
      <c r="O42" s="55"/>
      <c r="P42" s="55"/>
      <c r="Q42" s="55"/>
      <c r="R42" s="55"/>
      <c r="S42" s="55"/>
      <c r="T42" s="45"/>
    </row>
    <row r="43" spans="1:20" ht="12.75">
      <c r="A43" s="43"/>
      <c r="B43" s="77" t="s">
        <v>161</v>
      </c>
      <c r="C43" s="78" t="s">
        <v>61</v>
      </c>
      <c r="D43" s="79">
        <v>146</v>
      </c>
      <c r="E43" s="79">
        <v>34</v>
      </c>
      <c r="F43" s="79">
        <v>56</v>
      </c>
      <c r="G43" s="79">
        <v>82</v>
      </c>
      <c r="H43" s="79">
        <v>24</v>
      </c>
      <c r="I43" s="79">
        <v>10</v>
      </c>
      <c r="J43" s="79">
        <v>25</v>
      </c>
      <c r="K43" s="80">
        <v>27</v>
      </c>
      <c r="L43" s="79">
        <v>12</v>
      </c>
      <c r="M43" s="79">
        <v>8</v>
      </c>
      <c r="N43" s="79">
        <f>SUM(D43:M43)</f>
        <v>424</v>
      </c>
      <c r="O43" s="55"/>
      <c r="P43" s="55"/>
      <c r="Q43" s="55"/>
      <c r="R43" s="55"/>
      <c r="S43" s="55"/>
      <c r="T43" s="45"/>
    </row>
    <row r="44" spans="1:20" ht="12.75">
      <c r="A44" s="43"/>
      <c r="B44" s="77" t="s">
        <v>37</v>
      </c>
      <c r="C44" s="78" t="s">
        <v>62</v>
      </c>
      <c r="D44" s="79">
        <v>126</v>
      </c>
      <c r="E44" s="79">
        <v>22</v>
      </c>
      <c r="F44" s="79">
        <v>33</v>
      </c>
      <c r="G44" s="79">
        <v>60</v>
      </c>
      <c r="H44" s="79">
        <v>13</v>
      </c>
      <c r="I44" s="79">
        <v>10</v>
      </c>
      <c r="J44" s="79">
        <v>24</v>
      </c>
      <c r="K44" s="80">
        <v>21</v>
      </c>
      <c r="L44" s="79">
        <v>9</v>
      </c>
      <c r="M44" s="79">
        <v>8</v>
      </c>
      <c r="N44" s="79">
        <f>SUM(D44:M44)</f>
        <v>326</v>
      </c>
      <c r="O44" s="55"/>
      <c r="P44" s="55"/>
      <c r="Q44" s="55"/>
      <c r="R44" s="55"/>
      <c r="S44" s="55"/>
      <c r="T44" s="45"/>
    </row>
    <row r="45" spans="1:20" ht="12.75">
      <c r="A45" s="43"/>
      <c r="B45" s="77" t="s">
        <v>39</v>
      </c>
      <c r="C45" s="78" t="s">
        <v>63</v>
      </c>
      <c r="D45" s="79">
        <v>20</v>
      </c>
      <c r="E45" s="79">
        <v>12</v>
      </c>
      <c r="F45" s="79">
        <v>23</v>
      </c>
      <c r="G45" s="79">
        <v>22</v>
      </c>
      <c r="H45" s="79">
        <v>11</v>
      </c>
      <c r="I45" s="79">
        <v>0</v>
      </c>
      <c r="J45" s="79">
        <v>1</v>
      </c>
      <c r="K45" s="80">
        <v>6</v>
      </c>
      <c r="L45" s="79">
        <v>3</v>
      </c>
      <c r="M45" s="79">
        <v>0</v>
      </c>
      <c r="N45" s="79">
        <f>SUM(D45:M45)</f>
        <v>98</v>
      </c>
      <c r="O45" s="55"/>
      <c r="P45" s="55"/>
      <c r="Q45" s="55"/>
      <c r="R45" s="55"/>
      <c r="S45" s="55"/>
      <c r="T45" s="45"/>
    </row>
    <row r="46" spans="1:20" ht="12.75">
      <c r="A46" s="43"/>
      <c r="B46" s="81"/>
      <c r="C46" s="87"/>
      <c r="D46" s="83"/>
      <c r="E46" s="83"/>
      <c r="F46" s="83"/>
      <c r="G46" s="83"/>
      <c r="H46" s="83"/>
      <c r="I46" s="83"/>
      <c r="J46" s="83"/>
      <c r="K46" s="84"/>
      <c r="L46" s="83"/>
      <c r="M46" s="83"/>
      <c r="N46" s="79"/>
      <c r="O46" s="56"/>
      <c r="P46" s="56"/>
      <c r="Q46" s="56"/>
      <c r="R46" s="56"/>
      <c r="S46" s="56"/>
      <c r="T46" s="56"/>
    </row>
    <row r="47" spans="1:20" ht="12.75">
      <c r="A47" s="43"/>
      <c r="B47" s="73" t="s">
        <v>64</v>
      </c>
      <c r="C47" s="74"/>
      <c r="D47" s="85"/>
      <c r="E47" s="85"/>
      <c r="F47" s="85"/>
      <c r="G47" s="85"/>
      <c r="H47" s="85"/>
      <c r="I47" s="85"/>
      <c r="J47" s="85"/>
      <c r="K47" s="86"/>
      <c r="L47" s="85"/>
      <c r="M47" s="85"/>
      <c r="N47" s="79"/>
      <c r="O47" s="56"/>
      <c r="P47" s="56"/>
      <c r="Q47" s="56"/>
      <c r="R47" s="56"/>
      <c r="S47" s="56"/>
      <c r="T47" s="56"/>
    </row>
    <row r="48" spans="1:20" ht="12.75">
      <c r="A48" s="43"/>
      <c r="B48" s="77" t="s">
        <v>162</v>
      </c>
      <c r="C48" s="78" t="s">
        <v>65</v>
      </c>
      <c r="D48" s="79">
        <f>SUM(D50,D54)</f>
        <v>30</v>
      </c>
      <c r="E48" s="79">
        <f aca="true" t="shared" si="1" ref="E48:M48">SUM(E50,E54)</f>
        <v>11</v>
      </c>
      <c r="F48" s="79">
        <f t="shared" si="1"/>
        <v>17</v>
      </c>
      <c r="G48" s="79">
        <f t="shared" si="1"/>
        <v>15</v>
      </c>
      <c r="H48" s="79">
        <f t="shared" si="1"/>
        <v>2</v>
      </c>
      <c r="I48" s="79">
        <f t="shared" si="1"/>
        <v>1</v>
      </c>
      <c r="J48" s="79">
        <f t="shared" si="1"/>
        <v>0</v>
      </c>
      <c r="K48" s="79">
        <f t="shared" si="1"/>
        <v>2</v>
      </c>
      <c r="L48" s="79">
        <f t="shared" si="1"/>
        <v>7</v>
      </c>
      <c r="M48" s="79">
        <f t="shared" si="1"/>
        <v>10</v>
      </c>
      <c r="N48" s="79">
        <f>SUM(N50,N54)</f>
        <v>95</v>
      </c>
      <c r="O48" s="55"/>
      <c r="P48" s="55"/>
      <c r="Q48" s="55"/>
      <c r="R48" s="55"/>
      <c r="S48" s="55"/>
      <c r="T48" s="45"/>
    </row>
    <row r="49" spans="1:20" ht="12.75">
      <c r="A49" s="43"/>
      <c r="B49" s="77" t="s">
        <v>163</v>
      </c>
      <c r="C49" s="78" t="s">
        <v>67</v>
      </c>
      <c r="D49" s="79">
        <f>SUM(D51,D55)</f>
        <v>221</v>
      </c>
      <c r="E49" s="79">
        <f aca="true" t="shared" si="2" ref="E49:N49">SUM(E51,E55)</f>
        <v>122</v>
      </c>
      <c r="F49" s="79">
        <f t="shared" si="2"/>
        <v>272</v>
      </c>
      <c r="G49" s="79">
        <f t="shared" si="2"/>
        <v>156</v>
      </c>
      <c r="H49" s="79">
        <f t="shared" si="2"/>
        <v>34</v>
      </c>
      <c r="I49" s="79">
        <f t="shared" si="2"/>
        <v>14</v>
      </c>
      <c r="J49" s="79">
        <f t="shared" si="2"/>
        <v>0</v>
      </c>
      <c r="K49" s="79">
        <f t="shared" si="2"/>
        <v>11</v>
      </c>
      <c r="L49" s="79">
        <f t="shared" si="2"/>
        <v>88</v>
      </c>
      <c r="M49" s="79">
        <f t="shared" si="2"/>
        <v>35</v>
      </c>
      <c r="N49" s="79">
        <f t="shared" si="2"/>
        <v>953</v>
      </c>
      <c r="O49" s="55"/>
      <c r="P49" s="55"/>
      <c r="Q49" s="55"/>
      <c r="R49" s="55"/>
      <c r="S49" s="55"/>
      <c r="T49" s="45"/>
    </row>
    <row r="50" spans="1:20" ht="12.75" customHeight="1">
      <c r="A50" s="43"/>
      <c r="B50" s="77" t="s">
        <v>164</v>
      </c>
      <c r="C50" s="78" t="s">
        <v>68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80">
        <v>0</v>
      </c>
      <c r="L50" s="79">
        <v>0</v>
      </c>
      <c r="M50" s="79">
        <v>0</v>
      </c>
      <c r="N50" s="79">
        <f aca="true" t="shared" si="3" ref="N50:N72">SUM(D50:M50)</f>
        <v>0</v>
      </c>
      <c r="O50" s="55"/>
      <c r="P50" s="55"/>
      <c r="Q50" s="55"/>
      <c r="R50" s="55"/>
      <c r="S50" s="55"/>
      <c r="T50" s="45"/>
    </row>
    <row r="51" spans="1:20" ht="12.75" customHeight="1">
      <c r="A51" s="43"/>
      <c r="B51" s="77" t="s">
        <v>165</v>
      </c>
      <c r="C51" s="78" t="s">
        <v>69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80">
        <v>0</v>
      </c>
      <c r="L51" s="79">
        <v>0</v>
      </c>
      <c r="M51" s="79">
        <v>0</v>
      </c>
      <c r="N51" s="79">
        <f t="shared" si="3"/>
        <v>0</v>
      </c>
      <c r="O51" s="55"/>
      <c r="P51" s="55"/>
      <c r="Q51" s="55"/>
      <c r="R51" s="55"/>
      <c r="S51" s="55"/>
      <c r="T51" s="45"/>
    </row>
    <row r="52" spans="1:20" ht="12.75" customHeight="1">
      <c r="A52" s="43"/>
      <c r="B52" s="77" t="s">
        <v>70</v>
      </c>
      <c r="C52" s="78" t="s">
        <v>71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80">
        <v>0</v>
      </c>
      <c r="L52" s="79">
        <v>0</v>
      </c>
      <c r="M52" s="79">
        <v>0</v>
      </c>
      <c r="N52" s="79">
        <f t="shared" si="3"/>
        <v>0</v>
      </c>
      <c r="O52" s="55"/>
      <c r="P52" s="55"/>
      <c r="Q52" s="55"/>
      <c r="R52" s="55"/>
      <c r="S52" s="55"/>
      <c r="T52" s="45"/>
    </row>
    <row r="53" spans="1:20" ht="12.75" customHeight="1">
      <c r="A53" s="43"/>
      <c r="B53" s="77" t="s">
        <v>72</v>
      </c>
      <c r="C53" s="78" t="s">
        <v>73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80">
        <v>0</v>
      </c>
      <c r="L53" s="79">
        <v>0</v>
      </c>
      <c r="M53" s="79">
        <v>0</v>
      </c>
      <c r="N53" s="79">
        <f t="shared" si="3"/>
        <v>0</v>
      </c>
      <c r="O53" s="55"/>
      <c r="P53" s="55"/>
      <c r="Q53" s="55"/>
      <c r="R53" s="55"/>
      <c r="S53" s="55"/>
      <c r="T53" s="45"/>
    </row>
    <row r="54" spans="1:20" ht="12.75">
      <c r="A54" s="43"/>
      <c r="B54" s="77" t="s">
        <v>166</v>
      </c>
      <c r="C54" s="78" t="s">
        <v>74</v>
      </c>
      <c r="D54" s="79">
        <v>30</v>
      </c>
      <c r="E54" s="79">
        <v>11</v>
      </c>
      <c r="F54" s="79">
        <v>17</v>
      </c>
      <c r="G54" s="79">
        <v>15</v>
      </c>
      <c r="H54" s="79">
        <v>2</v>
      </c>
      <c r="I54" s="79">
        <v>1</v>
      </c>
      <c r="J54" s="79">
        <v>0</v>
      </c>
      <c r="K54" s="80">
        <v>2</v>
      </c>
      <c r="L54" s="79">
        <v>7</v>
      </c>
      <c r="M54" s="79">
        <v>10</v>
      </c>
      <c r="N54" s="79">
        <f t="shared" si="3"/>
        <v>95</v>
      </c>
      <c r="O54" s="55"/>
      <c r="P54" s="55"/>
      <c r="Q54" s="55"/>
      <c r="R54" s="55"/>
      <c r="S54" s="55"/>
      <c r="T54" s="45"/>
    </row>
    <row r="55" spans="1:20" ht="12.75">
      <c r="A55" s="43"/>
      <c r="B55" s="77" t="s">
        <v>167</v>
      </c>
      <c r="C55" s="78" t="s">
        <v>75</v>
      </c>
      <c r="D55" s="79">
        <v>221</v>
      </c>
      <c r="E55" s="79">
        <v>122</v>
      </c>
      <c r="F55" s="79">
        <v>272</v>
      </c>
      <c r="G55" s="79">
        <v>156</v>
      </c>
      <c r="H55" s="79">
        <v>34</v>
      </c>
      <c r="I55" s="79">
        <v>14</v>
      </c>
      <c r="J55" s="79">
        <v>0</v>
      </c>
      <c r="K55" s="80">
        <v>11</v>
      </c>
      <c r="L55" s="79">
        <v>88</v>
      </c>
      <c r="M55" s="79">
        <v>35</v>
      </c>
      <c r="N55" s="79">
        <f t="shared" si="3"/>
        <v>953</v>
      </c>
      <c r="O55" s="55"/>
      <c r="P55" s="55"/>
      <c r="Q55" s="55"/>
      <c r="R55" s="55"/>
      <c r="S55" s="55"/>
      <c r="T55" s="45"/>
    </row>
    <row r="56" spans="1:20" ht="12.75">
      <c r="A56" s="43"/>
      <c r="B56" s="77" t="s">
        <v>76</v>
      </c>
      <c r="C56" s="78" t="s">
        <v>77</v>
      </c>
      <c r="D56" s="79">
        <v>146</v>
      </c>
      <c r="E56" s="79">
        <v>77</v>
      </c>
      <c r="F56" s="79">
        <v>155</v>
      </c>
      <c r="G56" s="79">
        <v>87</v>
      </c>
      <c r="H56" s="79">
        <v>18</v>
      </c>
      <c r="I56" s="79">
        <v>13</v>
      </c>
      <c r="J56" s="79">
        <v>0</v>
      </c>
      <c r="K56" s="80">
        <v>8</v>
      </c>
      <c r="L56" s="79">
        <v>62</v>
      </c>
      <c r="M56" s="79">
        <v>18</v>
      </c>
      <c r="N56" s="79">
        <f t="shared" si="3"/>
        <v>584</v>
      </c>
      <c r="O56" s="55"/>
      <c r="P56" s="55"/>
      <c r="Q56" s="55"/>
      <c r="R56" s="55"/>
      <c r="S56" s="55"/>
      <c r="T56" s="45"/>
    </row>
    <row r="57" spans="1:20" ht="12.75">
      <c r="A57" s="43"/>
      <c r="B57" s="77" t="s">
        <v>78</v>
      </c>
      <c r="C57" s="78" t="s">
        <v>79</v>
      </c>
      <c r="D57" s="79">
        <v>75</v>
      </c>
      <c r="E57" s="79">
        <v>45</v>
      </c>
      <c r="F57" s="79">
        <v>117</v>
      </c>
      <c r="G57" s="79">
        <v>69</v>
      </c>
      <c r="H57" s="79">
        <v>16</v>
      </c>
      <c r="I57" s="79">
        <v>1</v>
      </c>
      <c r="J57" s="79">
        <v>0</v>
      </c>
      <c r="K57" s="80">
        <v>3</v>
      </c>
      <c r="L57" s="79">
        <v>26</v>
      </c>
      <c r="M57" s="79">
        <v>17</v>
      </c>
      <c r="N57" s="79">
        <f t="shared" si="3"/>
        <v>369</v>
      </c>
      <c r="O57" s="55"/>
      <c r="P57" s="55"/>
      <c r="Q57" s="55"/>
      <c r="R57" s="55"/>
      <c r="S57" s="55"/>
      <c r="T57" s="45"/>
    </row>
    <row r="58" spans="1:20" ht="12.75">
      <c r="A58" s="43"/>
      <c r="B58" s="81"/>
      <c r="C58" s="87"/>
      <c r="D58" s="83"/>
      <c r="E58" s="83"/>
      <c r="F58" s="83"/>
      <c r="G58" s="83"/>
      <c r="H58" s="83"/>
      <c r="I58" s="83"/>
      <c r="J58" s="83"/>
      <c r="K58" s="84"/>
      <c r="L58" s="83"/>
      <c r="M58" s="83"/>
      <c r="N58" s="79">
        <f t="shared" si="3"/>
        <v>0</v>
      </c>
      <c r="O58" s="56"/>
      <c r="P58" s="56"/>
      <c r="Q58" s="56"/>
      <c r="R58" s="56"/>
      <c r="S58" s="56"/>
      <c r="T58" s="56"/>
    </row>
    <row r="59" spans="1:20" ht="12.75">
      <c r="A59" s="43"/>
      <c r="B59" s="73" t="s">
        <v>80</v>
      </c>
      <c r="C59" s="74"/>
      <c r="D59" s="85"/>
      <c r="E59" s="85"/>
      <c r="F59" s="85"/>
      <c r="G59" s="85"/>
      <c r="H59" s="85"/>
      <c r="I59" s="85"/>
      <c r="J59" s="85"/>
      <c r="K59" s="86"/>
      <c r="L59" s="85"/>
      <c r="M59" s="85"/>
      <c r="N59" s="79">
        <f t="shared" si="3"/>
        <v>0</v>
      </c>
      <c r="O59" s="56"/>
      <c r="P59" s="56"/>
      <c r="Q59" s="56"/>
      <c r="R59" s="56"/>
      <c r="S59" s="56"/>
      <c r="T59" s="56"/>
    </row>
    <row r="60" spans="1:20" ht="12.75">
      <c r="A60" s="43"/>
      <c r="B60" s="77" t="s">
        <v>168</v>
      </c>
      <c r="C60" s="78" t="s">
        <v>14</v>
      </c>
      <c r="D60" s="79">
        <f>SUM(D62,D67,D69,D71)</f>
        <v>1820</v>
      </c>
      <c r="E60" s="79">
        <f aca="true" t="shared" si="4" ref="E60:N60">SUM(E62,E67,E69,E71)</f>
        <v>56</v>
      </c>
      <c r="F60" s="79">
        <f t="shared" si="4"/>
        <v>59</v>
      </c>
      <c r="G60" s="79">
        <f t="shared" si="4"/>
        <v>1133</v>
      </c>
      <c r="H60" s="79">
        <f t="shared" si="4"/>
        <v>43</v>
      </c>
      <c r="I60" s="79">
        <f t="shared" si="4"/>
        <v>199</v>
      </c>
      <c r="J60" s="79">
        <f t="shared" si="4"/>
        <v>253</v>
      </c>
      <c r="K60" s="79">
        <f t="shared" si="4"/>
        <v>1055</v>
      </c>
      <c r="L60" s="79">
        <f t="shared" si="4"/>
        <v>405</v>
      </c>
      <c r="M60" s="79">
        <f t="shared" si="4"/>
        <v>607</v>
      </c>
      <c r="N60" s="79">
        <f t="shared" si="4"/>
        <v>5630</v>
      </c>
      <c r="O60" s="55"/>
      <c r="P60" s="55"/>
      <c r="Q60" s="55"/>
      <c r="R60" s="55"/>
      <c r="S60" s="55"/>
      <c r="T60" s="45"/>
    </row>
    <row r="61" spans="1:20" ht="12.75">
      <c r="A61" s="43"/>
      <c r="B61" s="77" t="s">
        <v>169</v>
      </c>
      <c r="C61" s="78" t="s">
        <v>15</v>
      </c>
      <c r="D61" s="79">
        <f>SUM(D63,D67,D70,D72)</f>
        <v>34850</v>
      </c>
      <c r="E61" s="79">
        <f aca="true" t="shared" si="5" ref="E61:M61">SUM(E63,E67,E70,E72)</f>
        <v>16072</v>
      </c>
      <c r="F61" s="79">
        <f t="shared" si="5"/>
        <v>14595</v>
      </c>
      <c r="G61" s="79">
        <f t="shared" si="5"/>
        <v>47726</v>
      </c>
      <c r="H61" s="79">
        <f t="shared" si="5"/>
        <v>7231</v>
      </c>
      <c r="I61" s="79">
        <f t="shared" si="5"/>
        <v>24682</v>
      </c>
      <c r="J61" s="79">
        <f t="shared" si="5"/>
        <v>6278</v>
      </c>
      <c r="K61" s="79">
        <f t="shared" si="5"/>
        <v>20149</v>
      </c>
      <c r="L61" s="79">
        <f t="shared" si="5"/>
        <v>7204</v>
      </c>
      <c r="M61" s="79">
        <f t="shared" si="5"/>
        <v>6283</v>
      </c>
      <c r="N61" s="79">
        <f>SUM(N63,N67,N70,N72)</f>
        <v>185070</v>
      </c>
      <c r="O61" s="55"/>
      <c r="P61" s="55"/>
      <c r="Q61" s="55"/>
      <c r="R61" s="55"/>
      <c r="S61" s="55"/>
      <c r="T61" s="45"/>
    </row>
    <row r="62" spans="1:20" ht="12.75">
      <c r="A62" s="43"/>
      <c r="B62" s="77" t="s">
        <v>170</v>
      </c>
      <c r="C62" s="78" t="s">
        <v>81</v>
      </c>
      <c r="D62" s="79">
        <v>1346</v>
      </c>
      <c r="E62" s="79">
        <v>37</v>
      </c>
      <c r="F62" s="79">
        <v>45</v>
      </c>
      <c r="G62" s="79">
        <v>702</v>
      </c>
      <c r="H62" s="79">
        <v>27</v>
      </c>
      <c r="I62" s="79">
        <v>134</v>
      </c>
      <c r="J62" s="79">
        <v>185</v>
      </c>
      <c r="K62" s="80">
        <v>753</v>
      </c>
      <c r="L62" s="79">
        <v>284</v>
      </c>
      <c r="M62" s="79">
        <v>407</v>
      </c>
      <c r="N62" s="79">
        <f t="shared" si="3"/>
        <v>3920</v>
      </c>
      <c r="O62" s="55"/>
      <c r="P62" s="55"/>
      <c r="Q62" s="55"/>
      <c r="R62" s="55"/>
      <c r="S62" s="55"/>
      <c r="T62" s="45"/>
    </row>
    <row r="63" spans="1:20" ht="12.75">
      <c r="A63" s="43"/>
      <c r="B63" s="77" t="s">
        <v>171</v>
      </c>
      <c r="C63" s="78" t="s">
        <v>82</v>
      </c>
      <c r="D63" s="79">
        <v>32892</v>
      </c>
      <c r="E63" s="79">
        <v>15792</v>
      </c>
      <c r="F63" s="79">
        <v>14465</v>
      </c>
      <c r="G63" s="79">
        <v>45488</v>
      </c>
      <c r="H63" s="79">
        <v>7126</v>
      </c>
      <c r="I63" s="79">
        <v>24290</v>
      </c>
      <c r="J63" s="79">
        <v>5950</v>
      </c>
      <c r="K63" s="80">
        <v>18800</v>
      </c>
      <c r="L63" s="79">
        <v>6445</v>
      </c>
      <c r="M63" s="79">
        <v>5244</v>
      </c>
      <c r="N63" s="79">
        <f t="shared" si="3"/>
        <v>176492</v>
      </c>
      <c r="O63" s="55"/>
      <c r="P63" s="55"/>
      <c r="Q63" s="55"/>
      <c r="R63" s="55"/>
      <c r="S63" s="55"/>
      <c r="T63" s="45"/>
    </row>
    <row r="64" spans="1:20" ht="12.75">
      <c r="A64" s="43"/>
      <c r="B64" s="77" t="s">
        <v>172</v>
      </c>
      <c r="C64" s="78" t="s">
        <v>83</v>
      </c>
      <c r="D64" s="79">
        <v>3936</v>
      </c>
      <c r="E64" s="79">
        <v>361</v>
      </c>
      <c r="F64" s="79">
        <v>589</v>
      </c>
      <c r="G64" s="79">
        <v>3273</v>
      </c>
      <c r="H64" s="79">
        <v>251</v>
      </c>
      <c r="I64" s="79">
        <v>11789</v>
      </c>
      <c r="J64" s="79">
        <v>1426</v>
      </c>
      <c r="K64" s="80">
        <v>5474</v>
      </c>
      <c r="L64" s="79">
        <v>1958</v>
      </c>
      <c r="M64" s="79">
        <v>807</v>
      </c>
      <c r="N64" s="79">
        <f t="shared" si="3"/>
        <v>29864</v>
      </c>
      <c r="O64" s="55"/>
      <c r="P64" s="55"/>
      <c r="Q64" s="55"/>
      <c r="R64" s="55"/>
      <c r="S64" s="55"/>
      <c r="T64" s="45"/>
    </row>
    <row r="65" spans="1:20" ht="12.75">
      <c r="A65" s="43"/>
      <c r="B65" s="77" t="s">
        <v>173</v>
      </c>
      <c r="C65" s="78" t="s">
        <v>84</v>
      </c>
      <c r="D65" s="79">
        <v>3797</v>
      </c>
      <c r="E65" s="79">
        <v>7468</v>
      </c>
      <c r="F65" s="79">
        <v>6745</v>
      </c>
      <c r="G65" s="79">
        <v>16530</v>
      </c>
      <c r="H65" s="79">
        <v>1798</v>
      </c>
      <c r="I65" s="79">
        <v>259</v>
      </c>
      <c r="J65" s="79">
        <v>350</v>
      </c>
      <c r="K65" s="80">
        <v>2488</v>
      </c>
      <c r="L65" s="79">
        <v>1507</v>
      </c>
      <c r="M65" s="79">
        <v>1131</v>
      </c>
      <c r="N65" s="79">
        <f t="shared" si="3"/>
        <v>42073</v>
      </c>
      <c r="O65" s="55"/>
      <c r="P65" s="55"/>
      <c r="Q65" s="55"/>
      <c r="R65" s="55"/>
      <c r="S65" s="55"/>
      <c r="T65" s="45"/>
    </row>
    <row r="66" spans="1:20" ht="12.75">
      <c r="A66" s="43"/>
      <c r="B66" s="77" t="s">
        <v>85</v>
      </c>
      <c r="C66" s="78" t="s">
        <v>86</v>
      </c>
      <c r="D66" s="79">
        <v>25159</v>
      </c>
      <c r="E66" s="79">
        <v>7963</v>
      </c>
      <c r="F66" s="79">
        <v>7131</v>
      </c>
      <c r="G66" s="79">
        <v>25685</v>
      </c>
      <c r="H66" s="79">
        <v>5077</v>
      </c>
      <c r="I66" s="79">
        <v>12242</v>
      </c>
      <c r="J66" s="79">
        <v>4174</v>
      </c>
      <c r="K66" s="80">
        <v>10838</v>
      </c>
      <c r="L66" s="79">
        <v>2980</v>
      </c>
      <c r="M66" s="79">
        <v>3306</v>
      </c>
      <c r="N66" s="79">
        <f t="shared" si="3"/>
        <v>104555</v>
      </c>
      <c r="O66" s="55"/>
      <c r="P66" s="55"/>
      <c r="Q66" s="55"/>
      <c r="R66" s="55"/>
      <c r="S66" s="55"/>
      <c r="T66" s="45"/>
    </row>
    <row r="67" spans="1:20" ht="12.75">
      <c r="A67" s="43"/>
      <c r="B67" s="77" t="s">
        <v>87</v>
      </c>
      <c r="C67" s="78" t="s">
        <v>88</v>
      </c>
      <c r="D67" s="79">
        <v>1</v>
      </c>
      <c r="E67" s="79">
        <v>1</v>
      </c>
      <c r="F67" s="79">
        <v>0</v>
      </c>
      <c r="G67" s="79">
        <v>5</v>
      </c>
      <c r="H67" s="79">
        <v>0</v>
      </c>
      <c r="I67" s="79">
        <v>0</v>
      </c>
      <c r="J67" s="79">
        <v>0</v>
      </c>
      <c r="K67" s="80">
        <v>4</v>
      </c>
      <c r="L67" s="79">
        <v>1</v>
      </c>
      <c r="M67" s="79">
        <v>2</v>
      </c>
      <c r="N67" s="79">
        <f t="shared" si="3"/>
        <v>14</v>
      </c>
      <c r="O67" s="55"/>
      <c r="P67" s="55"/>
      <c r="Q67" s="55"/>
      <c r="R67" s="55"/>
      <c r="S67" s="55"/>
      <c r="T67" s="45"/>
    </row>
    <row r="68" spans="1:20" ht="12.75">
      <c r="A68" s="43"/>
      <c r="B68" s="77" t="s">
        <v>89</v>
      </c>
      <c r="C68" s="78" t="s">
        <v>90</v>
      </c>
      <c r="D68" s="79">
        <v>2</v>
      </c>
      <c r="E68" s="79">
        <v>2</v>
      </c>
      <c r="F68" s="79">
        <v>0</v>
      </c>
      <c r="G68" s="79">
        <v>11</v>
      </c>
      <c r="H68" s="79">
        <v>0</v>
      </c>
      <c r="I68" s="79">
        <v>0</v>
      </c>
      <c r="J68" s="79">
        <v>0</v>
      </c>
      <c r="K68" s="80">
        <v>8</v>
      </c>
      <c r="L68" s="79">
        <v>2</v>
      </c>
      <c r="M68" s="79">
        <v>26</v>
      </c>
      <c r="N68" s="79">
        <f t="shared" si="3"/>
        <v>51</v>
      </c>
      <c r="O68" s="55"/>
      <c r="P68" s="55"/>
      <c r="Q68" s="55"/>
      <c r="R68" s="55"/>
      <c r="S68" s="55"/>
      <c r="T68" s="45"/>
    </row>
    <row r="69" spans="1:20" ht="12.75">
      <c r="A69" s="43"/>
      <c r="B69" s="77" t="s">
        <v>91</v>
      </c>
      <c r="C69" s="78" t="s">
        <v>92</v>
      </c>
      <c r="D69" s="79">
        <v>180</v>
      </c>
      <c r="E69" s="79">
        <v>7</v>
      </c>
      <c r="F69" s="79">
        <v>6</v>
      </c>
      <c r="G69" s="79">
        <v>156</v>
      </c>
      <c r="H69" s="79">
        <v>7</v>
      </c>
      <c r="I69" s="79">
        <v>20</v>
      </c>
      <c r="J69" s="79">
        <v>16</v>
      </c>
      <c r="K69" s="80">
        <v>100</v>
      </c>
      <c r="L69" s="79">
        <v>31</v>
      </c>
      <c r="M69" s="79">
        <v>47</v>
      </c>
      <c r="N69" s="79">
        <f t="shared" si="3"/>
        <v>570</v>
      </c>
      <c r="O69" s="55"/>
      <c r="P69" s="55"/>
      <c r="Q69" s="55"/>
      <c r="R69" s="55"/>
      <c r="S69" s="55"/>
      <c r="T69" s="45"/>
    </row>
    <row r="70" spans="1:20" ht="12.75">
      <c r="A70" s="43"/>
      <c r="B70" s="77" t="s">
        <v>93</v>
      </c>
      <c r="C70" s="78" t="s">
        <v>94</v>
      </c>
      <c r="D70" s="79">
        <v>678</v>
      </c>
      <c r="E70" s="79">
        <v>90</v>
      </c>
      <c r="F70" s="79">
        <v>37</v>
      </c>
      <c r="G70" s="79">
        <v>680</v>
      </c>
      <c r="H70" s="79">
        <v>19</v>
      </c>
      <c r="I70" s="79">
        <v>55</v>
      </c>
      <c r="J70" s="79">
        <v>46</v>
      </c>
      <c r="K70" s="80">
        <v>369</v>
      </c>
      <c r="L70" s="79">
        <v>174</v>
      </c>
      <c r="M70" s="79">
        <v>217</v>
      </c>
      <c r="N70" s="79">
        <f t="shared" si="3"/>
        <v>2365</v>
      </c>
      <c r="O70" s="55"/>
      <c r="P70" s="55"/>
      <c r="Q70" s="55"/>
      <c r="R70" s="55"/>
      <c r="S70" s="55"/>
      <c r="T70" s="45"/>
    </row>
    <row r="71" spans="1:20" ht="12.75">
      <c r="A71" s="43"/>
      <c r="B71" s="77" t="s">
        <v>95</v>
      </c>
      <c r="C71" s="78" t="s">
        <v>96</v>
      </c>
      <c r="D71" s="79">
        <v>293</v>
      </c>
      <c r="E71" s="79">
        <v>11</v>
      </c>
      <c r="F71" s="79">
        <v>8</v>
      </c>
      <c r="G71" s="79">
        <v>270</v>
      </c>
      <c r="H71" s="79">
        <v>9</v>
      </c>
      <c r="I71" s="79">
        <v>45</v>
      </c>
      <c r="J71" s="79">
        <v>52</v>
      </c>
      <c r="K71" s="80">
        <v>198</v>
      </c>
      <c r="L71" s="79">
        <v>89</v>
      </c>
      <c r="M71" s="79">
        <v>151</v>
      </c>
      <c r="N71" s="79">
        <f t="shared" si="3"/>
        <v>1126</v>
      </c>
      <c r="O71" s="55"/>
      <c r="P71" s="55"/>
      <c r="Q71" s="55"/>
      <c r="R71" s="55"/>
      <c r="S71" s="55"/>
      <c r="T71" s="45"/>
    </row>
    <row r="72" spans="1:20" ht="12.75">
      <c r="A72" s="43"/>
      <c r="B72" s="77" t="s">
        <v>97</v>
      </c>
      <c r="C72" s="78" t="s">
        <v>98</v>
      </c>
      <c r="D72" s="79">
        <v>1279</v>
      </c>
      <c r="E72" s="79">
        <v>189</v>
      </c>
      <c r="F72" s="79">
        <v>93</v>
      </c>
      <c r="G72" s="79">
        <v>1553</v>
      </c>
      <c r="H72" s="79">
        <v>86</v>
      </c>
      <c r="I72" s="79">
        <v>337</v>
      </c>
      <c r="J72" s="79">
        <v>282</v>
      </c>
      <c r="K72" s="80">
        <v>976</v>
      </c>
      <c r="L72" s="79">
        <v>584</v>
      </c>
      <c r="M72" s="79">
        <v>820</v>
      </c>
      <c r="N72" s="79">
        <f t="shared" si="3"/>
        <v>6199</v>
      </c>
      <c r="O72" s="55"/>
      <c r="P72" s="55"/>
      <c r="Q72" s="55"/>
      <c r="R72" s="55"/>
      <c r="S72" s="55"/>
      <c r="T72" s="45"/>
    </row>
    <row r="73" spans="1:20" ht="12.75">
      <c r="A73" s="43"/>
      <c r="B73" s="49"/>
      <c r="C73" s="48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6"/>
      <c r="P73" s="56"/>
      <c r="Q73" s="56"/>
      <c r="R73" s="56"/>
      <c r="S73" s="56"/>
      <c r="T73" s="56"/>
    </row>
    <row r="74" spans="1:20" ht="26.25" customHeight="1">
      <c r="A74" s="43"/>
      <c r="B74" s="88" t="s">
        <v>174</v>
      </c>
      <c r="C74" s="78" t="s">
        <v>16</v>
      </c>
      <c r="D74" s="89">
        <f>SUM(D21+D36+D42+D48+D60)</f>
        <v>3272</v>
      </c>
      <c r="E74" s="89">
        <f aca="true" t="shared" si="6" ref="E74:N74">SUM(E21+E36+E42+E48+E60)</f>
        <v>193</v>
      </c>
      <c r="F74" s="89">
        <f t="shared" si="6"/>
        <v>260</v>
      </c>
      <c r="G74" s="89">
        <f t="shared" si="6"/>
        <v>1964</v>
      </c>
      <c r="H74" s="89">
        <f t="shared" si="6"/>
        <v>110</v>
      </c>
      <c r="I74" s="89">
        <f t="shared" si="6"/>
        <v>280</v>
      </c>
      <c r="J74" s="89">
        <f t="shared" si="6"/>
        <v>519</v>
      </c>
      <c r="K74" s="89">
        <f t="shared" si="6"/>
        <v>1451</v>
      </c>
      <c r="L74" s="89">
        <f t="shared" si="6"/>
        <v>628</v>
      </c>
      <c r="M74" s="89">
        <f t="shared" si="6"/>
        <v>1079</v>
      </c>
      <c r="N74" s="90">
        <f t="shared" si="6"/>
        <v>9756</v>
      </c>
      <c r="O74" s="44"/>
      <c r="P74" s="44"/>
      <c r="Q74" s="44"/>
      <c r="R74" s="44"/>
      <c r="S74" s="44"/>
      <c r="T74" s="45"/>
    </row>
    <row r="75" spans="1:20" ht="24" customHeight="1">
      <c r="A75" s="43"/>
      <c r="B75" s="91" t="s">
        <v>175</v>
      </c>
      <c r="C75" s="78" t="s">
        <v>17</v>
      </c>
      <c r="D75" s="92">
        <f>SUM(D21/D74)*100</f>
        <v>20.812958435207822</v>
      </c>
      <c r="E75" s="92">
        <f aca="true" t="shared" si="7" ref="E75:N75">SUM(E21/E74)*100</f>
        <v>52.331606217616574</v>
      </c>
      <c r="F75" s="92">
        <f t="shared" si="7"/>
        <v>61.15384615384616</v>
      </c>
      <c r="G75" s="92">
        <f t="shared" si="7"/>
        <v>24.592668024439917</v>
      </c>
      <c r="H75" s="92">
        <f t="shared" si="7"/>
        <v>44.54545454545455</v>
      </c>
      <c r="I75" s="92">
        <f t="shared" si="7"/>
        <v>15.714285714285714</v>
      </c>
      <c r="J75" s="92">
        <f t="shared" si="7"/>
        <v>16.955684007707127</v>
      </c>
      <c r="K75" s="92">
        <f t="shared" si="7"/>
        <v>14.541695382494831</v>
      </c>
      <c r="L75" s="92">
        <f t="shared" si="7"/>
        <v>19.904458598726116</v>
      </c>
      <c r="M75" s="92">
        <f t="shared" si="7"/>
        <v>9.453197405004634</v>
      </c>
      <c r="N75" s="93">
        <f t="shared" si="7"/>
        <v>20.940959409594097</v>
      </c>
      <c r="O75" s="58"/>
      <c r="P75" s="58"/>
      <c r="Q75" s="58"/>
      <c r="R75" s="58"/>
      <c r="S75" s="58"/>
      <c r="T75" s="58"/>
    </row>
    <row r="76" spans="1:20" ht="25.5" customHeight="1">
      <c r="A76" s="43"/>
      <c r="B76" s="91" t="s">
        <v>176</v>
      </c>
      <c r="C76" s="78" t="s">
        <v>18</v>
      </c>
      <c r="D76" s="92">
        <f>SUM(D36/D74)*100</f>
        <v>22.12713936430318</v>
      </c>
      <c r="E76" s="92">
        <f aca="true" t="shared" si="8" ref="E76:N76">SUM(E36/E74)*100</f>
        <v>10.362694300518134</v>
      </c>
      <c r="F76" s="92">
        <f t="shared" si="8"/>
        <v>6.923076923076923</v>
      </c>
      <c r="G76" s="92">
        <f t="shared" si="8"/>
        <v>16.038696537678206</v>
      </c>
      <c r="H76" s="92">
        <f t="shared" si="8"/>
        <v>10.909090909090908</v>
      </c>
      <c r="I76" s="92">
        <f t="shared" si="8"/>
        <v>11.428571428571429</v>
      </c>
      <c r="J76" s="92">
        <f t="shared" si="8"/>
        <v>33.33333333333333</v>
      </c>
      <c r="K76" s="92">
        <f t="shared" si="8"/>
        <v>11.647139903514818</v>
      </c>
      <c r="L76" s="92">
        <f t="shared" si="8"/>
        <v>13.853503184713375</v>
      </c>
      <c r="M76" s="92">
        <f t="shared" si="8"/>
        <v>33.08619091751622</v>
      </c>
      <c r="N76" s="93">
        <f t="shared" si="8"/>
        <v>19.546945469454695</v>
      </c>
      <c r="O76" s="58"/>
      <c r="P76" s="58"/>
      <c r="Q76" s="58"/>
      <c r="R76" s="58"/>
      <c r="S76" s="58"/>
      <c r="T76" s="58"/>
    </row>
    <row r="77" spans="1:20" ht="27" customHeight="1">
      <c r="A77" s="43"/>
      <c r="B77" s="91" t="s">
        <v>177</v>
      </c>
      <c r="C77" s="78" t="s">
        <v>19</v>
      </c>
      <c r="D77" s="92">
        <f>SUM(D42/D74)*100</f>
        <v>0.519559902200489</v>
      </c>
      <c r="E77" s="92">
        <f aca="true" t="shared" si="9" ref="E77:N77">SUM(E42/E74)*100</f>
        <v>2.5906735751295336</v>
      </c>
      <c r="F77" s="92">
        <f t="shared" si="9"/>
        <v>2.6923076923076925</v>
      </c>
      <c r="G77" s="92">
        <f t="shared" si="9"/>
        <v>0.9164969450101833</v>
      </c>
      <c r="H77" s="92">
        <f t="shared" si="9"/>
        <v>3.6363636363636362</v>
      </c>
      <c r="I77" s="92">
        <f t="shared" si="9"/>
        <v>1.4285714285714286</v>
      </c>
      <c r="J77" s="92">
        <f t="shared" si="9"/>
        <v>0.9633911368015413</v>
      </c>
      <c r="K77" s="92">
        <f t="shared" si="9"/>
        <v>0.9648518263266712</v>
      </c>
      <c r="L77" s="92">
        <f t="shared" si="9"/>
        <v>0.6369426751592357</v>
      </c>
      <c r="M77" s="92">
        <f t="shared" si="9"/>
        <v>0.27803521779425394</v>
      </c>
      <c r="N77" s="93">
        <f t="shared" si="9"/>
        <v>0.8302583025830259</v>
      </c>
      <c r="O77" s="58"/>
      <c r="P77" s="58"/>
      <c r="Q77" s="58"/>
      <c r="R77" s="58"/>
      <c r="S77" s="58"/>
      <c r="T77" s="58"/>
    </row>
    <row r="78" spans="1:20" ht="27" customHeight="1">
      <c r="A78" s="43"/>
      <c r="B78" s="91" t="s">
        <v>178</v>
      </c>
      <c r="C78" s="78" t="s">
        <v>20</v>
      </c>
      <c r="D78" s="92">
        <f>SUM(D48/D74)*100</f>
        <v>0.9168704156479218</v>
      </c>
      <c r="E78" s="92">
        <f aca="true" t="shared" si="10" ref="E78:N78">SUM(E48/E74)*100</f>
        <v>5.699481865284974</v>
      </c>
      <c r="F78" s="92">
        <f t="shared" si="10"/>
        <v>6.538461538461539</v>
      </c>
      <c r="G78" s="92">
        <f t="shared" si="10"/>
        <v>0.7637474541751528</v>
      </c>
      <c r="H78" s="92">
        <f t="shared" si="10"/>
        <v>1.8181818181818181</v>
      </c>
      <c r="I78" s="92">
        <f t="shared" si="10"/>
        <v>0.35714285714285715</v>
      </c>
      <c r="J78" s="92">
        <f t="shared" si="10"/>
        <v>0</v>
      </c>
      <c r="K78" s="92">
        <f t="shared" si="10"/>
        <v>0.13783597518952445</v>
      </c>
      <c r="L78" s="92">
        <f t="shared" si="10"/>
        <v>1.1146496815286624</v>
      </c>
      <c r="M78" s="92">
        <f t="shared" si="10"/>
        <v>0.9267840593141797</v>
      </c>
      <c r="N78" s="93">
        <f t="shared" si="10"/>
        <v>0.973759737597376</v>
      </c>
      <c r="O78" s="58"/>
      <c r="P78" s="58"/>
      <c r="Q78" s="58"/>
      <c r="R78" s="58"/>
      <c r="S78" s="58"/>
      <c r="T78" s="58"/>
    </row>
    <row r="79" spans="1:20" ht="26.25" customHeight="1">
      <c r="A79" s="43"/>
      <c r="B79" s="91" t="s">
        <v>179</v>
      </c>
      <c r="C79" s="78" t="s">
        <v>21</v>
      </c>
      <c r="D79" s="92">
        <f>SUM(D60/D74)*100</f>
        <v>55.62347188264059</v>
      </c>
      <c r="E79" s="92">
        <f aca="true" t="shared" si="11" ref="E79:N79">SUM(E60/E74)*100</f>
        <v>29.015544041450774</v>
      </c>
      <c r="F79" s="92">
        <f t="shared" si="11"/>
        <v>22.692307692307693</v>
      </c>
      <c r="G79" s="92">
        <f t="shared" si="11"/>
        <v>57.68839103869654</v>
      </c>
      <c r="H79" s="92">
        <f t="shared" si="11"/>
        <v>39.09090909090909</v>
      </c>
      <c r="I79" s="92">
        <f t="shared" si="11"/>
        <v>71.07142857142857</v>
      </c>
      <c r="J79" s="92">
        <f t="shared" si="11"/>
        <v>48.747591522158</v>
      </c>
      <c r="K79" s="92">
        <f t="shared" si="11"/>
        <v>72.70847691247415</v>
      </c>
      <c r="L79" s="92">
        <f t="shared" si="11"/>
        <v>64.49044585987261</v>
      </c>
      <c r="M79" s="92">
        <f t="shared" si="11"/>
        <v>56.255792400370716</v>
      </c>
      <c r="N79" s="93">
        <f t="shared" si="11"/>
        <v>57.708077080770806</v>
      </c>
      <c r="O79" s="58"/>
      <c r="P79" s="58"/>
      <c r="Q79" s="58"/>
      <c r="R79" s="58"/>
      <c r="S79" s="58"/>
      <c r="T79" s="58"/>
    </row>
    <row r="80" spans="1:27" ht="12.75">
      <c r="A80" s="43"/>
      <c r="B80" s="48"/>
      <c r="C80" s="48"/>
      <c r="D80" s="59"/>
      <c r="E80" s="48"/>
      <c r="F80" s="48"/>
      <c r="G80" s="48"/>
      <c r="H80" s="48"/>
      <c r="I80" s="48"/>
      <c r="J80" s="48"/>
      <c r="K80" s="48"/>
      <c r="L80" s="60"/>
      <c r="M80" s="60"/>
      <c r="N80" s="60"/>
      <c r="O80" s="60"/>
      <c r="P80" s="60"/>
      <c r="Q80" s="60"/>
      <c r="R80" s="60"/>
      <c r="S80" s="60"/>
      <c r="T80" s="60"/>
      <c r="U80" s="61"/>
      <c r="V80" s="61"/>
      <c r="W80" s="61"/>
      <c r="X80" s="61"/>
      <c r="Y80" s="61"/>
      <c r="AA80" s="61"/>
    </row>
    <row r="81" spans="1:27" ht="12.75">
      <c r="A81" s="43"/>
      <c r="B81" s="62" t="s">
        <v>107</v>
      </c>
      <c r="C81" s="48"/>
      <c r="D81" s="48"/>
      <c r="E81" s="48"/>
      <c r="F81" s="48"/>
      <c r="G81" s="48"/>
      <c r="H81" s="48"/>
      <c r="I81" s="48"/>
      <c r="J81" s="48"/>
      <c r="K81" s="48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61"/>
      <c r="W81" s="61"/>
      <c r="X81" s="61"/>
      <c r="Y81" s="61"/>
      <c r="AA81" s="61"/>
    </row>
    <row r="82" spans="1:27" ht="12.75">
      <c r="A82" s="43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60"/>
      <c r="M82" s="60"/>
      <c r="N82" s="60"/>
      <c r="O82" s="60"/>
      <c r="P82" s="60"/>
      <c r="Q82" s="60"/>
      <c r="R82" s="60"/>
      <c r="S82" s="60"/>
      <c r="T82" s="60"/>
      <c r="U82" s="61"/>
      <c r="V82" s="61"/>
      <c r="W82" s="61"/>
      <c r="X82" s="61"/>
      <c r="Y82" s="61"/>
      <c r="AA82" s="61"/>
    </row>
    <row r="83" spans="1:27" ht="12.75">
      <c r="A83" s="43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60"/>
      <c r="M83" s="60"/>
      <c r="N83" s="60"/>
      <c r="O83" s="60"/>
      <c r="P83" s="60"/>
      <c r="Q83" s="60"/>
      <c r="R83" s="60"/>
      <c r="S83" s="60"/>
      <c r="T83" s="60"/>
      <c r="U83" s="61"/>
      <c r="V83" s="61"/>
      <c r="W83" s="61"/>
      <c r="X83" s="61"/>
      <c r="Y83" s="61"/>
      <c r="AA83" s="61"/>
    </row>
    <row r="84" spans="1:27" ht="12.75">
      <c r="A84" s="43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60"/>
      <c r="M84" s="60"/>
      <c r="N84" s="60"/>
      <c r="O84" s="60"/>
      <c r="P84" s="60"/>
      <c r="Q84" s="60"/>
      <c r="R84" s="60"/>
      <c r="S84" s="60"/>
      <c r="T84" s="60"/>
      <c r="U84" s="61"/>
      <c r="V84" s="61"/>
      <c r="W84" s="61"/>
      <c r="X84" s="61"/>
      <c r="Y84" s="61"/>
      <c r="AA84" s="61"/>
    </row>
    <row r="85" spans="1:27" ht="12.75">
      <c r="A85" s="43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60"/>
      <c r="M85" s="60"/>
      <c r="N85" s="60"/>
      <c r="O85" s="60"/>
      <c r="P85" s="60"/>
      <c r="Q85" s="60"/>
      <c r="R85" s="60"/>
      <c r="S85" s="60"/>
      <c r="T85" s="60"/>
      <c r="U85" s="61"/>
      <c r="V85" s="61"/>
      <c r="W85" s="61"/>
      <c r="X85" s="61"/>
      <c r="Y85" s="61"/>
      <c r="AA85" s="61"/>
    </row>
    <row r="86" spans="1:27" ht="12.75">
      <c r="A86" s="43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60"/>
      <c r="M86" s="60"/>
      <c r="N86" s="60"/>
      <c r="O86" s="60"/>
      <c r="P86" s="60"/>
      <c r="Q86" s="60"/>
      <c r="R86" s="60"/>
      <c r="S86" s="60"/>
      <c r="T86" s="60"/>
      <c r="U86" s="61"/>
      <c r="V86" s="61"/>
      <c r="W86" s="61"/>
      <c r="X86" s="61"/>
      <c r="Y86" s="61"/>
      <c r="AA86" s="61"/>
    </row>
    <row r="87" spans="1:27" ht="12.75">
      <c r="A87" s="43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61"/>
      <c r="W87" s="61"/>
      <c r="X87" s="61"/>
      <c r="Y87" s="61"/>
      <c r="AA87" s="61"/>
    </row>
    <row r="88" spans="1:27" ht="12.75">
      <c r="A88" s="43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60"/>
      <c r="M88" s="60"/>
      <c r="N88" s="60"/>
      <c r="O88" s="60"/>
      <c r="P88" s="60"/>
      <c r="Q88" s="60"/>
      <c r="R88" s="60"/>
      <c r="S88" s="60"/>
      <c r="T88" s="60"/>
      <c r="U88" s="61"/>
      <c r="V88" s="61"/>
      <c r="W88" s="61"/>
      <c r="X88" s="61"/>
      <c r="Y88" s="61"/>
      <c r="AA88" s="61"/>
    </row>
    <row r="89" spans="1:27" ht="12.75">
      <c r="A89" s="43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61"/>
      <c r="W89" s="61"/>
      <c r="X89" s="61"/>
      <c r="Y89" s="61"/>
      <c r="AA89" s="61"/>
    </row>
    <row r="90" spans="1:27" ht="12.75">
      <c r="A90" s="43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60"/>
      <c r="M90" s="60"/>
      <c r="N90" s="60"/>
      <c r="O90" s="60"/>
      <c r="P90" s="60"/>
      <c r="Q90" s="60"/>
      <c r="R90" s="60"/>
      <c r="S90" s="60"/>
      <c r="T90" s="60"/>
      <c r="U90" s="61"/>
      <c r="V90" s="61"/>
      <c r="W90" s="61"/>
      <c r="X90" s="61"/>
      <c r="Y90" s="61"/>
      <c r="AA90" s="61"/>
    </row>
    <row r="91" spans="1:27" ht="12.75">
      <c r="A91" s="43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61"/>
      <c r="W91" s="61"/>
      <c r="X91" s="61"/>
      <c r="Y91" s="61"/>
      <c r="AA91" s="61"/>
    </row>
    <row r="92" spans="1:27" ht="12.75">
      <c r="A92" s="43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60"/>
      <c r="M92" s="60"/>
      <c r="N92" s="60"/>
      <c r="O92" s="60"/>
      <c r="P92" s="60"/>
      <c r="Q92" s="60"/>
      <c r="R92" s="60"/>
      <c r="S92" s="60"/>
      <c r="T92" s="60"/>
      <c r="U92" s="61"/>
      <c r="V92" s="61"/>
      <c r="W92" s="61"/>
      <c r="X92" s="61"/>
      <c r="Y92" s="61"/>
      <c r="AA92" s="61"/>
    </row>
    <row r="93" spans="1:27" ht="12.75">
      <c r="A93" s="43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60"/>
      <c r="M93" s="60"/>
      <c r="N93" s="60"/>
      <c r="O93" s="60"/>
      <c r="P93" s="60"/>
      <c r="Q93" s="60"/>
      <c r="R93" s="60"/>
      <c r="S93" s="60"/>
      <c r="T93" s="60"/>
      <c r="U93" s="61"/>
      <c r="V93" s="61"/>
      <c r="W93" s="61"/>
      <c r="X93" s="61"/>
      <c r="Y93" s="61"/>
      <c r="AA93" s="61"/>
    </row>
    <row r="94" spans="1:27" ht="12.75">
      <c r="A94" s="43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60"/>
      <c r="M94" s="60"/>
      <c r="N94" s="60"/>
      <c r="O94" s="60"/>
      <c r="P94" s="60"/>
      <c r="Q94" s="60"/>
      <c r="R94" s="60"/>
      <c r="S94" s="60"/>
      <c r="T94" s="60"/>
      <c r="U94" s="61"/>
      <c r="V94" s="61"/>
      <c r="W94" s="61"/>
      <c r="X94" s="61"/>
      <c r="Y94" s="61"/>
      <c r="AA94" s="61"/>
    </row>
  </sheetData>
  <mergeCells count="1">
    <mergeCell ref="C11:E11"/>
  </mergeCells>
  <printOptions/>
  <pageMargins left="0.75" right="0.75" top="1" bottom="1" header="0" footer="0"/>
  <pageSetup fitToHeight="2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zoomScale="85" zoomScaleNormal="85" workbookViewId="0" topLeftCell="A1">
      <selection activeCell="P33" sqref="P3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3" width="12.00390625" style="0" customWidth="1"/>
    <col min="24" max="16384" width="2.7109375" style="0" customWidth="1"/>
  </cols>
  <sheetData>
    <row r="1" spans="1:16" s="3" customFormat="1" ht="12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3" customFormat="1" ht="12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3" customFormat="1" ht="12.7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3" customFormat="1" ht="12.75" customHeight="1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="3" customFormat="1" ht="12"/>
    <row r="6" spans="1:23" s="3" customFormat="1" ht="12.75" customHeight="1">
      <c r="A6" s="122" t="s">
        <v>4</v>
      </c>
      <c r="B6" s="123"/>
      <c r="C6" s="123"/>
      <c r="D6" s="123"/>
      <c r="E6" s="124"/>
      <c r="F6" s="22"/>
      <c r="G6" s="23"/>
      <c r="H6" s="23"/>
      <c r="I6" s="24"/>
      <c r="J6" s="65" t="s">
        <v>230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3" customFormat="1" ht="12">
      <c r="A8" s="24" t="s">
        <v>66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111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</row>
    <row r="9" spans="1:23" s="31" customFormat="1" ht="12">
      <c r="A9" s="27"/>
      <c r="B9" s="28" t="s">
        <v>100</v>
      </c>
      <c r="C9" s="29"/>
      <c r="D9" s="29"/>
      <c r="E9" s="29"/>
      <c r="F9" s="29"/>
      <c r="G9" s="29"/>
      <c r="H9" s="29"/>
      <c r="I9" s="29"/>
      <c r="J9" s="29" t="s">
        <v>112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</row>
    <row r="10" spans="1:23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228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</row>
    <row r="11" spans="1:23" s="3" customFormat="1" ht="12">
      <c r="A11" s="24"/>
      <c r="B11" s="6" t="s">
        <v>102</v>
      </c>
      <c r="C11" s="7"/>
      <c r="D11" s="7"/>
      <c r="E11" s="7"/>
      <c r="F11" s="7"/>
      <c r="G11" s="7"/>
      <c r="H11" s="7"/>
      <c r="I11" s="7"/>
      <c r="J11" s="116" t="s">
        <v>103</v>
      </c>
      <c r="K11" s="117"/>
      <c r="L11" s="117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</row>
    <row r="12" spans="1:23" s="3" customFormat="1" ht="12">
      <c r="A12" s="24"/>
      <c r="B12" s="6" t="s">
        <v>7</v>
      </c>
      <c r="C12" s="7"/>
      <c r="D12" s="7"/>
      <c r="E12" s="7"/>
      <c r="F12" s="7"/>
      <c r="G12" s="7"/>
      <c r="H12" s="7"/>
      <c r="I12" s="7"/>
      <c r="J12" s="7" t="s">
        <v>113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</row>
    <row r="13" spans="1:23" s="3" customFormat="1" ht="12">
      <c r="A13" s="24"/>
      <c r="B13" s="8" t="s">
        <v>8</v>
      </c>
      <c r="C13" s="9"/>
      <c r="D13" s="9"/>
      <c r="E13" s="9"/>
      <c r="F13" s="9"/>
      <c r="G13" s="9"/>
      <c r="H13" s="9"/>
      <c r="I13" s="9"/>
      <c r="J13" s="9" t="s">
        <v>105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</row>
    <row r="14" spans="1:2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</row>
    <row r="15" spans="1:2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1" t="s">
        <v>217</v>
      </c>
      <c r="M17" s="71" t="s">
        <v>218</v>
      </c>
      <c r="N17" s="71" t="s">
        <v>219</v>
      </c>
      <c r="O17" s="71" t="s">
        <v>220</v>
      </c>
      <c r="P17" s="71" t="s">
        <v>221</v>
      </c>
      <c r="Q17" s="71" t="s">
        <v>222</v>
      </c>
      <c r="R17" s="71" t="s">
        <v>223</v>
      </c>
      <c r="S17" s="71" t="s">
        <v>224</v>
      </c>
      <c r="T17" s="71" t="s">
        <v>225</v>
      </c>
      <c r="U17" s="71" t="s">
        <v>226</v>
      </c>
      <c r="V17" s="71" t="s">
        <v>227</v>
      </c>
      <c r="W17" s="71" t="s">
        <v>119</v>
      </c>
    </row>
    <row r="18" spans="2:23" ht="12.75" customHeight="1">
      <c r="B18" s="118" t="s">
        <v>9</v>
      </c>
      <c r="C18" s="119"/>
      <c r="D18" s="119"/>
      <c r="E18" s="119"/>
      <c r="F18" s="119"/>
      <c r="G18" s="119"/>
      <c r="H18" s="119"/>
      <c r="I18" s="119"/>
      <c r="J18" s="119"/>
      <c r="K18" s="120"/>
      <c r="L18" s="69">
        <v>1901</v>
      </c>
      <c r="M18" s="69">
        <v>1902</v>
      </c>
      <c r="N18" s="69">
        <v>1903</v>
      </c>
      <c r="O18" s="69">
        <v>1904</v>
      </c>
      <c r="P18" s="69">
        <v>1905</v>
      </c>
      <c r="Q18" s="69">
        <v>1906</v>
      </c>
      <c r="R18" s="69">
        <v>1907</v>
      </c>
      <c r="S18" s="69">
        <v>1908</v>
      </c>
      <c r="T18" s="69">
        <v>1909</v>
      </c>
      <c r="U18" s="69">
        <v>1910</v>
      </c>
      <c r="V18" s="69">
        <v>19</v>
      </c>
      <c r="W18" s="69"/>
    </row>
    <row r="19" spans="1:23" ht="12.75" customHeight="1">
      <c r="A19" s="14"/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2.75" customHeight="1">
      <c r="A20" s="14"/>
      <c r="B20" s="125" t="s">
        <v>114</v>
      </c>
      <c r="C20" s="125"/>
      <c r="D20" s="125"/>
      <c r="E20" s="125"/>
      <c r="F20" s="125"/>
      <c r="G20" s="125"/>
      <c r="H20" s="125"/>
      <c r="I20" s="125"/>
      <c r="J20" s="126"/>
      <c r="K20" s="7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16" customFormat="1" ht="12.75">
      <c r="A21" s="15"/>
      <c r="B21" s="127" t="s">
        <v>180</v>
      </c>
      <c r="C21" s="127"/>
      <c r="D21" s="127"/>
      <c r="E21" s="127"/>
      <c r="F21" s="127"/>
      <c r="G21" s="127"/>
      <c r="H21" s="127"/>
      <c r="I21" s="127"/>
      <c r="J21" s="127"/>
      <c r="K21" s="95" t="s">
        <v>22</v>
      </c>
      <c r="L21" s="96">
        <v>3631</v>
      </c>
      <c r="M21" s="96">
        <v>680</v>
      </c>
      <c r="N21" s="96">
        <v>1778</v>
      </c>
      <c r="O21" s="96">
        <v>3245</v>
      </c>
      <c r="P21" s="96">
        <v>955</v>
      </c>
      <c r="Q21" s="96">
        <v>680</v>
      </c>
      <c r="R21" s="96">
        <v>1029</v>
      </c>
      <c r="S21" s="96">
        <v>150</v>
      </c>
      <c r="T21" s="96">
        <v>2558</v>
      </c>
      <c r="U21" s="96">
        <v>501</v>
      </c>
      <c r="V21" s="96">
        <f>SUM(L21:U21)</f>
        <v>15207</v>
      </c>
      <c r="W21" s="96">
        <v>610288</v>
      </c>
    </row>
    <row r="22" spans="1:23" s="16" customFormat="1" ht="12.75">
      <c r="A22" s="15"/>
      <c r="B22" s="127" t="s">
        <v>181</v>
      </c>
      <c r="C22" s="127"/>
      <c r="D22" s="127"/>
      <c r="E22" s="127"/>
      <c r="F22" s="127"/>
      <c r="G22" s="127"/>
      <c r="H22" s="127"/>
      <c r="I22" s="127"/>
      <c r="J22" s="127"/>
      <c r="K22" s="95" t="s">
        <v>23</v>
      </c>
      <c r="L22" s="96">
        <v>44970</v>
      </c>
      <c r="M22" s="96">
        <v>9544</v>
      </c>
      <c r="N22" s="96">
        <v>28940</v>
      </c>
      <c r="O22" s="96">
        <v>64737</v>
      </c>
      <c r="P22" s="96">
        <v>11828</v>
      </c>
      <c r="Q22" s="96">
        <v>9208</v>
      </c>
      <c r="R22" s="96">
        <v>13028</v>
      </c>
      <c r="S22" s="96">
        <v>2670</v>
      </c>
      <c r="T22" s="96">
        <v>33835</v>
      </c>
      <c r="U22" s="96">
        <v>5710</v>
      </c>
      <c r="V22" s="96">
        <f>SUM(L22:U22)</f>
        <v>224470</v>
      </c>
      <c r="W22" s="96">
        <v>8187035</v>
      </c>
    </row>
    <row r="23" spans="1:23" s="16" customFormat="1" ht="12.75">
      <c r="A23" s="15"/>
      <c r="B23" s="127" t="s">
        <v>182</v>
      </c>
      <c r="C23" s="127"/>
      <c r="D23" s="127"/>
      <c r="E23" s="127"/>
      <c r="F23" s="127"/>
      <c r="G23" s="127"/>
      <c r="H23" s="127"/>
      <c r="I23" s="127"/>
      <c r="J23" s="127"/>
      <c r="K23" s="95" t="s">
        <v>24</v>
      </c>
      <c r="L23" s="96">
        <v>7583</v>
      </c>
      <c r="M23" s="96">
        <v>1956</v>
      </c>
      <c r="N23" s="96">
        <v>5783</v>
      </c>
      <c r="O23" s="96">
        <v>9048</v>
      </c>
      <c r="P23" s="96">
        <v>1900</v>
      </c>
      <c r="Q23" s="96">
        <v>1167</v>
      </c>
      <c r="R23" s="96">
        <v>1121</v>
      </c>
      <c r="S23" s="96">
        <v>452</v>
      </c>
      <c r="T23" s="96">
        <v>3909</v>
      </c>
      <c r="U23" s="96">
        <v>920</v>
      </c>
      <c r="V23" s="96">
        <f>SUM(L23:U23)</f>
        <v>33839</v>
      </c>
      <c r="W23" s="96">
        <v>1160225</v>
      </c>
    </row>
    <row r="24" spans="1:23" s="16" customFormat="1" ht="12.75">
      <c r="A24" s="15"/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6"/>
      <c r="W24" s="99"/>
    </row>
    <row r="25" spans="1:23" s="16" customFormat="1" ht="12.75">
      <c r="A25" s="15"/>
      <c r="B25" s="125" t="s">
        <v>115</v>
      </c>
      <c r="C25" s="125"/>
      <c r="D25" s="125"/>
      <c r="E25" s="125"/>
      <c r="F25" s="125"/>
      <c r="G25" s="125"/>
      <c r="H25" s="125"/>
      <c r="I25" s="125"/>
      <c r="J25" s="126"/>
      <c r="K25" s="74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6"/>
      <c r="W25" s="100"/>
    </row>
    <row r="26" spans="1:23" s="16" customFormat="1" ht="12.75">
      <c r="A26" s="15"/>
      <c r="B26" s="127" t="s">
        <v>183</v>
      </c>
      <c r="C26" s="127"/>
      <c r="D26" s="127"/>
      <c r="E26" s="127"/>
      <c r="F26" s="127"/>
      <c r="G26" s="127"/>
      <c r="H26" s="127"/>
      <c r="I26" s="127"/>
      <c r="J26" s="127"/>
      <c r="K26" s="95" t="s">
        <v>25</v>
      </c>
      <c r="L26" s="96">
        <v>1287</v>
      </c>
      <c r="M26" s="96">
        <v>189</v>
      </c>
      <c r="N26" s="96">
        <v>387</v>
      </c>
      <c r="O26" s="96">
        <v>919</v>
      </c>
      <c r="P26" s="96">
        <v>347</v>
      </c>
      <c r="Q26" s="96">
        <v>257</v>
      </c>
      <c r="R26" s="96">
        <v>320</v>
      </c>
      <c r="S26" s="96">
        <v>43</v>
      </c>
      <c r="T26" s="96">
        <v>795</v>
      </c>
      <c r="U26" s="96">
        <v>166</v>
      </c>
      <c r="V26" s="96">
        <f>SUM(L26:U26)</f>
        <v>4710</v>
      </c>
      <c r="W26" s="96">
        <v>223097</v>
      </c>
    </row>
    <row r="27" spans="1:23" s="16" customFormat="1" ht="12.75">
      <c r="A27" s="15"/>
      <c r="B27" s="127" t="s">
        <v>184</v>
      </c>
      <c r="C27" s="127"/>
      <c r="D27" s="127"/>
      <c r="E27" s="127"/>
      <c r="F27" s="127"/>
      <c r="G27" s="127"/>
      <c r="H27" s="127"/>
      <c r="I27" s="127"/>
      <c r="J27" s="127"/>
      <c r="K27" s="95" t="s">
        <v>116</v>
      </c>
      <c r="L27" s="96">
        <v>6876</v>
      </c>
      <c r="M27" s="96">
        <v>1138</v>
      </c>
      <c r="N27" s="96">
        <v>2027</v>
      </c>
      <c r="O27" s="96">
        <v>4830</v>
      </c>
      <c r="P27" s="96">
        <v>2280</v>
      </c>
      <c r="Q27" s="96">
        <v>1540</v>
      </c>
      <c r="R27" s="96">
        <v>1992</v>
      </c>
      <c r="S27" s="96">
        <v>158</v>
      </c>
      <c r="T27" s="96">
        <v>4070</v>
      </c>
      <c r="U27" s="96">
        <v>950</v>
      </c>
      <c r="V27" s="96">
        <f>SUM(L27:U27)</f>
        <v>25861</v>
      </c>
      <c r="W27" s="96">
        <v>1263485</v>
      </c>
    </row>
    <row r="28" spans="1:23" s="18" customFormat="1" ht="12.75">
      <c r="A28" s="17"/>
      <c r="B28" s="127" t="s">
        <v>185</v>
      </c>
      <c r="C28" s="127"/>
      <c r="D28" s="127"/>
      <c r="E28" s="127"/>
      <c r="F28" s="127"/>
      <c r="G28" s="127"/>
      <c r="H28" s="127"/>
      <c r="I28" s="127"/>
      <c r="J28" s="127"/>
      <c r="K28" s="95" t="s">
        <v>26</v>
      </c>
      <c r="L28" s="96">
        <v>644</v>
      </c>
      <c r="M28" s="96">
        <v>94</v>
      </c>
      <c r="N28" s="96">
        <v>223</v>
      </c>
      <c r="O28" s="96">
        <v>402</v>
      </c>
      <c r="P28" s="96">
        <v>268</v>
      </c>
      <c r="Q28" s="96">
        <v>53</v>
      </c>
      <c r="R28" s="96">
        <v>127</v>
      </c>
      <c r="S28" s="96">
        <v>10</v>
      </c>
      <c r="T28" s="96">
        <v>182</v>
      </c>
      <c r="U28" s="96">
        <v>67</v>
      </c>
      <c r="V28" s="96">
        <f>SUM(L28:U28)</f>
        <v>2070</v>
      </c>
      <c r="W28" s="96">
        <v>100414</v>
      </c>
    </row>
    <row r="29" spans="1:23" ht="12.75">
      <c r="A29" s="14"/>
      <c r="B29" s="97"/>
      <c r="C29" s="101"/>
      <c r="D29" s="101"/>
      <c r="E29" s="101"/>
      <c r="F29" s="101"/>
      <c r="G29" s="101"/>
      <c r="H29" s="101"/>
      <c r="I29" s="101"/>
      <c r="J29" s="101"/>
      <c r="K29" s="101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6"/>
      <c r="W29" s="99"/>
    </row>
    <row r="30" spans="1:23" ht="12.75">
      <c r="A30" s="14"/>
      <c r="B30" s="125" t="s">
        <v>117</v>
      </c>
      <c r="C30" s="125"/>
      <c r="D30" s="125"/>
      <c r="E30" s="125"/>
      <c r="F30" s="125"/>
      <c r="G30" s="125"/>
      <c r="H30" s="125"/>
      <c r="I30" s="125"/>
      <c r="J30" s="126"/>
      <c r="K30" s="74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6"/>
      <c r="W30" s="100"/>
    </row>
    <row r="31" spans="1:23" ht="12.75">
      <c r="A31" s="14"/>
      <c r="B31" s="127" t="s">
        <v>186</v>
      </c>
      <c r="C31" s="127"/>
      <c r="D31" s="127"/>
      <c r="E31" s="127"/>
      <c r="F31" s="127"/>
      <c r="G31" s="127"/>
      <c r="H31" s="127"/>
      <c r="I31" s="127"/>
      <c r="J31" s="127"/>
      <c r="K31" s="95" t="s">
        <v>27</v>
      </c>
      <c r="L31" s="96">
        <v>466</v>
      </c>
      <c r="M31" s="96">
        <v>54</v>
      </c>
      <c r="N31" s="96">
        <v>131</v>
      </c>
      <c r="O31" s="96">
        <v>474</v>
      </c>
      <c r="P31" s="96">
        <v>107</v>
      </c>
      <c r="Q31" s="96">
        <v>85</v>
      </c>
      <c r="R31" s="96">
        <v>99</v>
      </c>
      <c r="S31" s="96">
        <v>19</v>
      </c>
      <c r="T31" s="96">
        <v>251</v>
      </c>
      <c r="U31" s="96">
        <v>54</v>
      </c>
      <c r="V31" s="96">
        <f>SUM(L31:U31)</f>
        <v>1740</v>
      </c>
      <c r="W31" s="96">
        <v>199163</v>
      </c>
    </row>
    <row r="32" spans="1:23" ht="12.75">
      <c r="A32" s="14"/>
      <c r="B32" s="127" t="s">
        <v>187</v>
      </c>
      <c r="C32" s="127"/>
      <c r="D32" s="127"/>
      <c r="E32" s="127"/>
      <c r="F32" s="127"/>
      <c r="G32" s="127"/>
      <c r="H32" s="127"/>
      <c r="I32" s="127"/>
      <c r="J32" s="127"/>
      <c r="K32" s="95" t="s">
        <v>28</v>
      </c>
      <c r="L32" s="96">
        <v>1387</v>
      </c>
      <c r="M32" s="96">
        <v>215</v>
      </c>
      <c r="N32" s="96">
        <v>570</v>
      </c>
      <c r="O32" s="96">
        <v>1899</v>
      </c>
      <c r="P32" s="96">
        <v>374</v>
      </c>
      <c r="Q32" s="96">
        <v>294</v>
      </c>
      <c r="R32" s="96">
        <v>378</v>
      </c>
      <c r="S32" s="96">
        <v>69</v>
      </c>
      <c r="T32" s="96">
        <v>925</v>
      </c>
      <c r="U32" s="96">
        <v>211</v>
      </c>
      <c r="V32" s="96">
        <f>SUM(L32:U32)</f>
        <v>6322</v>
      </c>
      <c r="W32" s="96">
        <v>807990</v>
      </c>
    </row>
    <row r="33" spans="1:23" ht="12.75">
      <c r="A33" s="14"/>
      <c r="B33" s="127" t="s">
        <v>188</v>
      </c>
      <c r="C33" s="127"/>
      <c r="D33" s="127"/>
      <c r="E33" s="127"/>
      <c r="F33" s="127"/>
      <c r="G33" s="127"/>
      <c r="H33" s="127"/>
      <c r="I33" s="127"/>
      <c r="J33" s="127"/>
      <c r="K33" s="95" t="s">
        <v>29</v>
      </c>
      <c r="L33" s="96">
        <v>82</v>
      </c>
      <c r="M33" s="96">
        <v>18</v>
      </c>
      <c r="N33" s="96">
        <v>55</v>
      </c>
      <c r="O33" s="96">
        <v>126</v>
      </c>
      <c r="P33" s="96">
        <v>28</v>
      </c>
      <c r="Q33" s="96">
        <v>13</v>
      </c>
      <c r="R33" s="96">
        <v>6</v>
      </c>
      <c r="S33" s="96">
        <v>1</v>
      </c>
      <c r="T33" s="96">
        <v>27</v>
      </c>
      <c r="U33" s="96">
        <v>3</v>
      </c>
      <c r="V33" s="96">
        <f>SUM(L33:U33)</f>
        <v>359</v>
      </c>
      <c r="W33" s="96">
        <v>63375</v>
      </c>
    </row>
    <row r="34" spans="1:23" ht="12.75">
      <c r="A34" s="14"/>
      <c r="B34" s="97"/>
      <c r="C34" s="101"/>
      <c r="D34" s="101"/>
      <c r="E34" s="101"/>
      <c r="F34" s="101"/>
      <c r="G34" s="101"/>
      <c r="H34" s="101"/>
      <c r="I34" s="101"/>
      <c r="J34" s="101"/>
      <c r="K34" s="101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6"/>
      <c r="W34" s="99"/>
    </row>
    <row r="35" spans="1:23" ht="12.75">
      <c r="A35" s="14"/>
      <c r="B35" s="125" t="s">
        <v>118</v>
      </c>
      <c r="C35" s="125"/>
      <c r="D35" s="125"/>
      <c r="E35" s="125"/>
      <c r="F35" s="125"/>
      <c r="G35" s="125"/>
      <c r="H35" s="125"/>
      <c r="I35" s="125"/>
      <c r="J35" s="126"/>
      <c r="K35" s="74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6"/>
      <c r="W35" s="100"/>
    </row>
    <row r="36" spans="1:23" ht="12.75">
      <c r="A36" s="14"/>
      <c r="B36" s="127" t="s">
        <v>189</v>
      </c>
      <c r="C36" s="127"/>
      <c r="D36" s="127"/>
      <c r="E36" s="127"/>
      <c r="F36" s="127"/>
      <c r="G36" s="127"/>
      <c r="H36" s="127"/>
      <c r="I36" s="127"/>
      <c r="J36" s="127"/>
      <c r="K36" s="95" t="s">
        <v>30</v>
      </c>
      <c r="L36" s="96">
        <v>95</v>
      </c>
      <c r="M36" s="96">
        <v>15</v>
      </c>
      <c r="N36" s="96">
        <v>53</v>
      </c>
      <c r="O36" s="96">
        <v>35</v>
      </c>
      <c r="P36" s="96">
        <v>26</v>
      </c>
      <c r="Q36" s="96">
        <v>22</v>
      </c>
      <c r="R36" s="96">
        <v>10</v>
      </c>
      <c r="S36" s="96">
        <v>2</v>
      </c>
      <c r="T36" s="96">
        <v>8</v>
      </c>
      <c r="U36" s="96">
        <v>9</v>
      </c>
      <c r="V36" s="96">
        <f>SUM(L36:U36)</f>
        <v>275</v>
      </c>
      <c r="W36" s="96">
        <v>9366</v>
      </c>
    </row>
    <row r="37" spans="1:23" ht="12.75" customHeight="1">
      <c r="A37" s="14"/>
      <c r="B37" s="127" t="s">
        <v>190</v>
      </c>
      <c r="C37" s="127"/>
      <c r="D37" s="127"/>
      <c r="E37" s="127"/>
      <c r="F37" s="127"/>
      <c r="G37" s="127"/>
      <c r="H37" s="127"/>
      <c r="I37" s="127"/>
      <c r="J37" s="127"/>
      <c r="K37" s="95" t="s">
        <v>31</v>
      </c>
      <c r="L37" s="96">
        <v>368</v>
      </c>
      <c r="M37" s="96">
        <v>59</v>
      </c>
      <c r="N37" s="96">
        <v>374</v>
      </c>
      <c r="O37" s="96">
        <v>202</v>
      </c>
      <c r="P37" s="96">
        <v>177</v>
      </c>
      <c r="Q37" s="96">
        <v>87</v>
      </c>
      <c r="R37" s="96">
        <v>48</v>
      </c>
      <c r="S37" s="96">
        <v>5</v>
      </c>
      <c r="T37" s="96">
        <v>33</v>
      </c>
      <c r="U37" s="96">
        <v>53</v>
      </c>
      <c r="V37" s="96">
        <f>SUM(L37:U37)</f>
        <v>1406</v>
      </c>
      <c r="W37" s="96">
        <v>48556</v>
      </c>
    </row>
    <row r="38" spans="1:23" ht="12.75" customHeight="1">
      <c r="A38" s="14"/>
      <c r="B38" s="127" t="s">
        <v>191</v>
      </c>
      <c r="C38" s="127"/>
      <c r="D38" s="127"/>
      <c r="E38" s="127"/>
      <c r="F38" s="127"/>
      <c r="G38" s="127"/>
      <c r="H38" s="127"/>
      <c r="I38" s="127"/>
      <c r="J38" s="127"/>
      <c r="K38" s="95" t="s">
        <v>32</v>
      </c>
      <c r="L38" s="96">
        <v>19</v>
      </c>
      <c r="M38" s="96">
        <v>3</v>
      </c>
      <c r="N38" s="96">
        <v>91</v>
      </c>
      <c r="O38" s="96">
        <v>22</v>
      </c>
      <c r="P38" s="96">
        <v>9</v>
      </c>
      <c r="Q38" s="96">
        <v>12</v>
      </c>
      <c r="R38" s="96">
        <v>3</v>
      </c>
      <c r="S38" s="96">
        <v>2</v>
      </c>
      <c r="T38" s="96">
        <v>2</v>
      </c>
      <c r="U38" s="96">
        <v>7</v>
      </c>
      <c r="V38" s="96">
        <f>SUM(L38:U38)</f>
        <v>170</v>
      </c>
      <c r="W38" s="96">
        <v>2612</v>
      </c>
    </row>
    <row r="39" spans="1:23" ht="12.75">
      <c r="A39" s="14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6"/>
      <c r="W39" s="100"/>
    </row>
    <row r="40" spans="1:23" ht="13.5" customHeight="1">
      <c r="A40" s="14"/>
      <c r="B40" s="128" t="s">
        <v>112</v>
      </c>
      <c r="C40" s="128"/>
      <c r="D40" s="128"/>
      <c r="E40" s="128"/>
      <c r="F40" s="128"/>
      <c r="G40" s="128"/>
      <c r="H40" s="128"/>
      <c r="I40" s="128"/>
      <c r="J40" s="128"/>
      <c r="K40" s="104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96"/>
      <c r="W40" s="106"/>
    </row>
    <row r="41" spans="1:23" ht="23.25" customHeight="1">
      <c r="A41" s="14"/>
      <c r="B41" s="129" t="s">
        <v>192</v>
      </c>
      <c r="C41" s="129"/>
      <c r="D41" s="129"/>
      <c r="E41" s="129"/>
      <c r="F41" s="129"/>
      <c r="G41" s="129"/>
      <c r="H41" s="129"/>
      <c r="I41" s="129"/>
      <c r="J41" s="129"/>
      <c r="K41" s="95" t="s">
        <v>33</v>
      </c>
      <c r="L41" s="96">
        <f>SUM(L21+L26+L31+L36)</f>
        <v>5479</v>
      </c>
      <c r="M41" s="96">
        <f aca="true" t="shared" si="0" ref="M41:W41">SUM(M21+M26+M31+M36)</f>
        <v>938</v>
      </c>
      <c r="N41" s="96">
        <f t="shared" si="0"/>
        <v>2349</v>
      </c>
      <c r="O41" s="96">
        <f t="shared" si="0"/>
        <v>4673</v>
      </c>
      <c r="P41" s="96">
        <f t="shared" si="0"/>
        <v>1435</v>
      </c>
      <c r="Q41" s="96">
        <f t="shared" si="0"/>
        <v>1044</v>
      </c>
      <c r="R41" s="96">
        <f t="shared" si="0"/>
        <v>1458</v>
      </c>
      <c r="S41" s="96">
        <f t="shared" si="0"/>
        <v>214</v>
      </c>
      <c r="T41" s="96">
        <f t="shared" si="0"/>
        <v>3612</v>
      </c>
      <c r="U41" s="96">
        <f t="shared" si="0"/>
        <v>730</v>
      </c>
      <c r="V41" s="96">
        <f>SUM(V21+V26+V31+V36)</f>
        <v>21932</v>
      </c>
      <c r="W41" s="96">
        <f t="shared" si="0"/>
        <v>1041914</v>
      </c>
    </row>
    <row r="42" spans="1:23" ht="13.5" customHeight="1">
      <c r="A42" s="14"/>
      <c r="B42" s="129" t="s">
        <v>193</v>
      </c>
      <c r="C42" s="129"/>
      <c r="D42" s="129"/>
      <c r="E42" s="129"/>
      <c r="F42" s="129"/>
      <c r="G42" s="129"/>
      <c r="H42" s="129"/>
      <c r="I42" s="129"/>
      <c r="J42" s="129"/>
      <c r="K42" s="95" t="s">
        <v>34</v>
      </c>
      <c r="L42" s="96">
        <f>SUM(L22+L27+L32+L37)</f>
        <v>53601</v>
      </c>
      <c r="M42" s="96">
        <f aca="true" t="shared" si="1" ref="M42:W42">SUM(M22+M27+M32+M37)</f>
        <v>10956</v>
      </c>
      <c r="N42" s="96">
        <f t="shared" si="1"/>
        <v>31911</v>
      </c>
      <c r="O42" s="96">
        <f t="shared" si="1"/>
        <v>71668</v>
      </c>
      <c r="P42" s="96">
        <f t="shared" si="1"/>
        <v>14659</v>
      </c>
      <c r="Q42" s="96">
        <f t="shared" si="1"/>
        <v>11129</v>
      </c>
      <c r="R42" s="96">
        <f t="shared" si="1"/>
        <v>15446</v>
      </c>
      <c r="S42" s="96">
        <f t="shared" si="1"/>
        <v>2902</v>
      </c>
      <c r="T42" s="96">
        <f t="shared" si="1"/>
        <v>38863</v>
      </c>
      <c r="U42" s="96">
        <f t="shared" si="1"/>
        <v>6924</v>
      </c>
      <c r="V42" s="96">
        <f>SUM(V22+V27+V32+V37)</f>
        <v>258059</v>
      </c>
      <c r="W42" s="96">
        <f t="shared" si="1"/>
        <v>10307066</v>
      </c>
    </row>
    <row r="43" spans="1:23" ht="12.75">
      <c r="A43" s="14"/>
      <c r="B43" s="129" t="s">
        <v>194</v>
      </c>
      <c r="C43" s="129"/>
      <c r="D43" s="129"/>
      <c r="E43" s="129"/>
      <c r="F43" s="129"/>
      <c r="G43" s="129"/>
      <c r="H43" s="129"/>
      <c r="I43" s="129"/>
      <c r="J43" s="129"/>
      <c r="K43" s="95" t="s">
        <v>35</v>
      </c>
      <c r="L43" s="96">
        <f>SUM(L23+L28+L33+L38)</f>
        <v>8328</v>
      </c>
      <c r="M43" s="96">
        <f aca="true" t="shared" si="2" ref="M43:W43">SUM(M23+M28+M33+M38)</f>
        <v>2071</v>
      </c>
      <c r="N43" s="96">
        <f t="shared" si="2"/>
        <v>6152</v>
      </c>
      <c r="O43" s="96">
        <f t="shared" si="2"/>
        <v>9598</v>
      </c>
      <c r="P43" s="96">
        <f t="shared" si="2"/>
        <v>2205</v>
      </c>
      <c r="Q43" s="96">
        <f t="shared" si="2"/>
        <v>1245</v>
      </c>
      <c r="R43" s="96">
        <f t="shared" si="2"/>
        <v>1257</v>
      </c>
      <c r="S43" s="96">
        <f t="shared" si="2"/>
        <v>465</v>
      </c>
      <c r="T43" s="96">
        <f t="shared" si="2"/>
        <v>4120</v>
      </c>
      <c r="U43" s="96">
        <f t="shared" si="2"/>
        <v>997</v>
      </c>
      <c r="V43" s="96">
        <f>SUM(V23+V28+V33+V38)</f>
        <v>36438</v>
      </c>
      <c r="W43" s="96">
        <f t="shared" si="2"/>
        <v>1326626</v>
      </c>
    </row>
    <row r="45" spans="1:23" ht="12.75" customHeight="1">
      <c r="A45" s="14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2.75" customHeight="1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.75" customHeight="1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.75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75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.75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.75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2.75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2.75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2.75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2.75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2.75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.75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.75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2:11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2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2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2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2.7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2.7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2.7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2.7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2.7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2.7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</sheetData>
  <mergeCells count="27">
    <mergeCell ref="B40:J40"/>
    <mergeCell ref="B41:J41"/>
    <mergeCell ref="B42:J42"/>
    <mergeCell ref="B43:J43"/>
    <mergeCell ref="B35:J35"/>
    <mergeCell ref="B36:J36"/>
    <mergeCell ref="B37:J37"/>
    <mergeCell ref="B38:J38"/>
    <mergeCell ref="B30:J30"/>
    <mergeCell ref="B31:J31"/>
    <mergeCell ref="B32:J32"/>
    <mergeCell ref="B33:J33"/>
    <mergeCell ref="B25:J25"/>
    <mergeCell ref="B26:J26"/>
    <mergeCell ref="B27:J27"/>
    <mergeCell ref="B28:J28"/>
    <mergeCell ref="B20:J20"/>
    <mergeCell ref="B21:J21"/>
    <mergeCell ref="B22:J22"/>
    <mergeCell ref="B23:J23"/>
    <mergeCell ref="B18:K18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fitToHeight="1" fitToWidth="1" horizontalDpi="600" verticalDpi="600" orientation="landscape" paperSize="9" scale="64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4"/>
  <sheetViews>
    <sheetView zoomScale="85" zoomScaleNormal="85" workbookViewId="0" topLeftCell="A4">
      <selection activeCell="M24" sqref="M24"/>
    </sheetView>
  </sheetViews>
  <sheetFormatPr defaultColWidth="11.421875" defaultRowHeight="12.75"/>
  <cols>
    <col min="1" max="9" width="2.7109375" style="0" customWidth="1"/>
    <col min="10" max="10" width="12.140625" style="0" customWidth="1"/>
    <col min="11" max="11" width="15.140625" style="0" customWidth="1"/>
    <col min="12" max="12" width="13.57421875" style="0" customWidth="1"/>
    <col min="13" max="23" width="12.00390625" style="0" customWidth="1"/>
    <col min="24" max="16384" width="2.7109375" style="0" customWidth="1"/>
  </cols>
  <sheetData>
    <row r="1" spans="1:16" s="3" customFormat="1" ht="12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3" customFormat="1" ht="12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3" customFormat="1" ht="12.7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3" customFormat="1" ht="12.75" customHeight="1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="3" customFormat="1" ht="12"/>
    <row r="6" spans="1:23" s="3" customFormat="1" ht="12.75" customHeight="1">
      <c r="A6" s="122" t="s">
        <v>4</v>
      </c>
      <c r="B6" s="123"/>
      <c r="C6" s="123"/>
      <c r="D6" s="123"/>
      <c r="E6" s="124"/>
      <c r="F6" s="22"/>
      <c r="G6" s="23"/>
      <c r="H6" s="23"/>
      <c r="I6" s="24"/>
      <c r="J6" s="65" t="s">
        <v>231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3" customFormat="1" ht="12">
      <c r="A8" s="24" t="s">
        <v>66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120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</row>
    <row r="9" spans="1:23" s="31" customFormat="1" ht="12">
      <c r="A9" s="27"/>
      <c r="B9" s="28" t="s">
        <v>100</v>
      </c>
      <c r="C9" s="29"/>
      <c r="D9" s="29"/>
      <c r="E9" s="29"/>
      <c r="F9" s="29"/>
      <c r="G9" s="29"/>
      <c r="H9" s="29"/>
      <c r="I9" s="29"/>
      <c r="J9" s="29" t="s">
        <v>112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</row>
    <row r="10" spans="1:23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228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</row>
    <row r="11" spans="1:23" s="3" customFormat="1" ht="12">
      <c r="A11" s="24"/>
      <c r="B11" s="6" t="s">
        <v>102</v>
      </c>
      <c r="C11" s="7"/>
      <c r="D11" s="7"/>
      <c r="E11" s="7"/>
      <c r="F11" s="7"/>
      <c r="G11" s="7"/>
      <c r="H11" s="7"/>
      <c r="I11" s="7"/>
      <c r="J11" s="116" t="s">
        <v>103</v>
      </c>
      <c r="K11" s="117"/>
      <c r="L11" s="117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</row>
    <row r="12" spans="1:23" s="3" customFormat="1" ht="12">
      <c r="A12" s="24"/>
      <c r="B12" s="6" t="s">
        <v>7</v>
      </c>
      <c r="C12" s="7"/>
      <c r="D12" s="7"/>
      <c r="E12" s="7"/>
      <c r="F12" s="7"/>
      <c r="G12" s="7"/>
      <c r="H12" s="7"/>
      <c r="I12" s="7"/>
      <c r="J12" s="7" t="s">
        <v>121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</row>
    <row r="13" spans="1:23" s="3" customFormat="1" ht="12">
      <c r="A13" s="24"/>
      <c r="B13" s="8" t="s">
        <v>8</v>
      </c>
      <c r="C13" s="9"/>
      <c r="D13" s="9"/>
      <c r="E13" s="9"/>
      <c r="F13" s="9"/>
      <c r="G13" s="9"/>
      <c r="H13" s="9"/>
      <c r="I13" s="9"/>
      <c r="J13" s="9" t="s">
        <v>105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</row>
    <row r="14" spans="1:2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</row>
    <row r="15" spans="1:2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1" t="s">
        <v>217</v>
      </c>
      <c r="M17" s="71" t="s">
        <v>218</v>
      </c>
      <c r="N17" s="71" t="s">
        <v>219</v>
      </c>
      <c r="O17" s="71" t="s">
        <v>220</v>
      </c>
      <c r="P17" s="71" t="s">
        <v>221</v>
      </c>
      <c r="Q17" s="71" t="s">
        <v>222</v>
      </c>
      <c r="R17" s="71" t="s">
        <v>223</v>
      </c>
      <c r="S17" s="71" t="s">
        <v>224</v>
      </c>
      <c r="T17" s="71" t="s">
        <v>225</v>
      </c>
      <c r="U17" s="71" t="s">
        <v>226</v>
      </c>
      <c r="V17" s="71" t="s">
        <v>227</v>
      </c>
      <c r="W17" s="71" t="s">
        <v>119</v>
      </c>
    </row>
    <row r="18" spans="2:23" ht="12.75" customHeight="1">
      <c r="B18" s="118" t="s">
        <v>9</v>
      </c>
      <c r="C18" s="119"/>
      <c r="D18" s="119"/>
      <c r="E18" s="119"/>
      <c r="F18" s="119"/>
      <c r="G18" s="119"/>
      <c r="H18" s="119"/>
      <c r="I18" s="119"/>
      <c r="J18" s="119"/>
      <c r="K18" s="120"/>
      <c r="L18" s="69">
        <v>1901</v>
      </c>
      <c r="M18" s="69">
        <v>1902</v>
      </c>
      <c r="N18" s="69">
        <v>1903</v>
      </c>
      <c r="O18" s="69">
        <v>1904</v>
      </c>
      <c r="P18" s="69">
        <v>1905</v>
      </c>
      <c r="Q18" s="69">
        <v>1906</v>
      </c>
      <c r="R18" s="69">
        <v>1907</v>
      </c>
      <c r="S18" s="69">
        <v>1908</v>
      </c>
      <c r="T18" s="69">
        <v>1909</v>
      </c>
      <c r="U18" s="69">
        <v>1910</v>
      </c>
      <c r="V18" s="69">
        <v>19</v>
      </c>
      <c r="W18" s="69"/>
    </row>
    <row r="19" spans="1:23" ht="12.75" customHeight="1">
      <c r="A19" s="14"/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2.75" customHeight="1">
      <c r="A20" s="14"/>
      <c r="B20" s="125" t="s">
        <v>122</v>
      </c>
      <c r="C20" s="125"/>
      <c r="D20" s="125"/>
      <c r="E20" s="125"/>
      <c r="F20" s="125"/>
      <c r="G20" s="125"/>
      <c r="H20" s="125"/>
      <c r="I20" s="125"/>
      <c r="J20" s="126"/>
      <c r="K20" s="7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16" customFormat="1" ht="12.75">
      <c r="A21" s="15"/>
      <c r="B21" s="127" t="s">
        <v>203</v>
      </c>
      <c r="C21" s="127"/>
      <c r="D21" s="127"/>
      <c r="E21" s="127"/>
      <c r="F21" s="127"/>
      <c r="G21" s="127"/>
      <c r="H21" s="127"/>
      <c r="I21" s="127"/>
      <c r="J21" s="127"/>
      <c r="K21" s="95" t="s">
        <v>123</v>
      </c>
      <c r="L21" s="96">
        <v>251</v>
      </c>
      <c r="M21" s="96">
        <v>38</v>
      </c>
      <c r="N21" s="96">
        <v>164</v>
      </c>
      <c r="O21" s="96">
        <v>181</v>
      </c>
      <c r="P21" s="96">
        <v>22</v>
      </c>
      <c r="Q21" s="96">
        <v>31</v>
      </c>
      <c r="R21" s="96">
        <v>22</v>
      </c>
      <c r="S21" s="96">
        <v>15</v>
      </c>
      <c r="T21" s="96">
        <v>16</v>
      </c>
      <c r="U21" s="96">
        <v>30</v>
      </c>
      <c r="V21" s="96">
        <f>SUM(L21:U21)</f>
        <v>770</v>
      </c>
      <c r="W21" s="96">
        <v>44858</v>
      </c>
    </row>
    <row r="22" spans="1:23" s="16" customFormat="1" ht="12.75">
      <c r="A22" s="15"/>
      <c r="B22" s="127" t="s">
        <v>204</v>
      </c>
      <c r="C22" s="127"/>
      <c r="D22" s="127"/>
      <c r="E22" s="127"/>
      <c r="F22" s="127"/>
      <c r="G22" s="127"/>
      <c r="H22" s="127"/>
      <c r="I22" s="127"/>
      <c r="J22" s="127"/>
      <c r="K22" s="95" t="s">
        <v>124</v>
      </c>
      <c r="L22" s="96">
        <v>1327</v>
      </c>
      <c r="M22" s="96">
        <v>199</v>
      </c>
      <c r="N22" s="96">
        <v>1322</v>
      </c>
      <c r="O22" s="96">
        <v>1213</v>
      </c>
      <c r="P22" s="96">
        <v>176</v>
      </c>
      <c r="Q22" s="96">
        <v>269</v>
      </c>
      <c r="R22" s="96">
        <v>197</v>
      </c>
      <c r="S22" s="96">
        <v>93</v>
      </c>
      <c r="T22" s="96">
        <v>69</v>
      </c>
      <c r="U22" s="96">
        <v>328</v>
      </c>
      <c r="V22" s="96">
        <f>SUM(L22:U22)</f>
        <v>5193</v>
      </c>
      <c r="W22" s="96">
        <v>148309</v>
      </c>
    </row>
    <row r="23" spans="1:23" s="16" customFormat="1" ht="12.75">
      <c r="A23" s="15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7"/>
    </row>
    <row r="24" spans="1:23" s="16" customFormat="1" ht="12.75">
      <c r="A24" s="15"/>
      <c r="B24" s="125" t="s">
        <v>125</v>
      </c>
      <c r="C24" s="125"/>
      <c r="D24" s="125"/>
      <c r="E24" s="125"/>
      <c r="F24" s="125"/>
      <c r="G24" s="125"/>
      <c r="H24" s="125"/>
      <c r="I24" s="125"/>
      <c r="J24" s="126"/>
      <c r="K24" s="74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8"/>
    </row>
    <row r="25" spans="1:23" s="16" customFormat="1" ht="12.75">
      <c r="A25" s="15"/>
      <c r="B25" s="127" t="s">
        <v>205</v>
      </c>
      <c r="C25" s="127"/>
      <c r="D25" s="127"/>
      <c r="E25" s="127"/>
      <c r="F25" s="127"/>
      <c r="G25" s="127"/>
      <c r="H25" s="127"/>
      <c r="I25" s="127"/>
      <c r="J25" s="127"/>
      <c r="K25" s="95" t="s">
        <v>126</v>
      </c>
      <c r="L25" s="96">
        <v>1342</v>
      </c>
      <c r="M25" s="96">
        <v>178</v>
      </c>
      <c r="N25" s="96">
        <v>235</v>
      </c>
      <c r="O25" s="96">
        <v>894</v>
      </c>
      <c r="P25" s="96">
        <v>82</v>
      </c>
      <c r="Q25" s="96">
        <v>112</v>
      </c>
      <c r="R25" s="96">
        <v>313</v>
      </c>
      <c r="S25" s="96">
        <v>17</v>
      </c>
      <c r="T25" s="96">
        <v>524</v>
      </c>
      <c r="U25" s="96">
        <v>176</v>
      </c>
      <c r="V25" s="96">
        <f>SUM(L25:U25)</f>
        <v>3873</v>
      </c>
      <c r="W25" s="96">
        <v>198238</v>
      </c>
    </row>
    <row r="26" spans="1:23" s="16" customFormat="1" ht="14.25" customHeight="1">
      <c r="A26" s="15"/>
      <c r="B26" s="127" t="s">
        <v>206</v>
      </c>
      <c r="C26" s="127"/>
      <c r="D26" s="127"/>
      <c r="E26" s="127"/>
      <c r="F26" s="127"/>
      <c r="G26" s="127"/>
      <c r="H26" s="127"/>
      <c r="I26" s="127"/>
      <c r="J26" s="127"/>
      <c r="K26" s="95" t="s">
        <v>127</v>
      </c>
      <c r="L26" s="96">
        <v>3636</v>
      </c>
      <c r="M26" s="96">
        <v>377</v>
      </c>
      <c r="N26" s="96">
        <v>491</v>
      </c>
      <c r="O26" s="96">
        <v>2240</v>
      </c>
      <c r="P26" s="96">
        <v>163</v>
      </c>
      <c r="Q26" s="96">
        <v>256</v>
      </c>
      <c r="R26" s="96">
        <v>993</v>
      </c>
      <c r="S26" s="96">
        <v>34</v>
      </c>
      <c r="T26" s="96">
        <v>909</v>
      </c>
      <c r="U26" s="96">
        <v>414</v>
      </c>
      <c r="V26" s="96">
        <f>SUM(L26:U26)</f>
        <v>9513</v>
      </c>
      <c r="W26" s="96">
        <v>443760</v>
      </c>
    </row>
    <row r="27" spans="1:23" ht="12.75">
      <c r="A27" s="14"/>
      <c r="B27" s="97"/>
      <c r="C27" s="101"/>
      <c r="D27" s="101"/>
      <c r="E27" s="101"/>
      <c r="F27" s="101"/>
      <c r="G27" s="101"/>
      <c r="H27" s="101"/>
      <c r="I27" s="101"/>
      <c r="J27" s="101"/>
      <c r="K27" s="10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7"/>
    </row>
    <row r="28" spans="1:23" ht="12.75">
      <c r="A28" s="14"/>
      <c r="B28" s="125" t="s">
        <v>128</v>
      </c>
      <c r="C28" s="125"/>
      <c r="D28" s="125"/>
      <c r="E28" s="125"/>
      <c r="F28" s="125"/>
      <c r="G28" s="125"/>
      <c r="H28" s="125"/>
      <c r="I28" s="125"/>
      <c r="J28" s="126"/>
      <c r="K28" s="74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8"/>
    </row>
    <row r="29" spans="1:23" ht="12.75">
      <c r="A29" s="14"/>
      <c r="B29" s="127" t="s">
        <v>207</v>
      </c>
      <c r="C29" s="127"/>
      <c r="D29" s="127"/>
      <c r="E29" s="127"/>
      <c r="F29" s="127"/>
      <c r="G29" s="127"/>
      <c r="H29" s="127"/>
      <c r="I29" s="127"/>
      <c r="J29" s="127"/>
      <c r="K29" s="95" t="s">
        <v>129</v>
      </c>
      <c r="L29" s="96">
        <v>37</v>
      </c>
      <c r="M29" s="96">
        <v>4</v>
      </c>
      <c r="N29" s="96">
        <v>15</v>
      </c>
      <c r="O29" s="96">
        <v>11</v>
      </c>
      <c r="P29" s="96">
        <v>12</v>
      </c>
      <c r="Q29" s="96">
        <v>12</v>
      </c>
      <c r="R29" s="96">
        <v>10</v>
      </c>
      <c r="S29" s="96">
        <v>1</v>
      </c>
      <c r="T29" s="96">
        <v>3</v>
      </c>
      <c r="U29" s="96">
        <v>1</v>
      </c>
      <c r="V29" s="96">
        <f>SUM(L29:U29)</f>
        <v>106</v>
      </c>
      <c r="W29" s="96">
        <v>9488</v>
      </c>
    </row>
    <row r="30" spans="1:23" ht="12.75">
      <c r="A30" s="14"/>
      <c r="B30" s="127" t="s">
        <v>208</v>
      </c>
      <c r="C30" s="127"/>
      <c r="D30" s="127"/>
      <c r="E30" s="127"/>
      <c r="F30" s="127"/>
      <c r="G30" s="127"/>
      <c r="H30" s="127"/>
      <c r="I30" s="127"/>
      <c r="J30" s="127"/>
      <c r="K30" s="95" t="s">
        <v>130</v>
      </c>
      <c r="L30" s="96">
        <v>86</v>
      </c>
      <c r="M30" s="96">
        <v>7</v>
      </c>
      <c r="N30" s="96">
        <v>42</v>
      </c>
      <c r="O30" s="96">
        <v>48</v>
      </c>
      <c r="P30" s="96">
        <v>37</v>
      </c>
      <c r="Q30" s="96">
        <v>58</v>
      </c>
      <c r="R30" s="96">
        <v>45</v>
      </c>
      <c r="S30" s="96">
        <v>4</v>
      </c>
      <c r="T30" s="96">
        <v>14</v>
      </c>
      <c r="U30" s="96">
        <v>2</v>
      </c>
      <c r="V30" s="96">
        <f>SUM(L30:U30)</f>
        <v>343</v>
      </c>
      <c r="W30" s="96">
        <v>34043</v>
      </c>
    </row>
    <row r="31" spans="1:23" ht="12.75">
      <c r="A31" s="14"/>
      <c r="B31" s="97"/>
      <c r="C31" s="101"/>
      <c r="D31" s="101"/>
      <c r="E31" s="101"/>
      <c r="F31" s="101"/>
      <c r="G31" s="101"/>
      <c r="H31" s="101"/>
      <c r="I31" s="101"/>
      <c r="J31" s="101"/>
      <c r="K31" s="101"/>
      <c r="L31" s="99"/>
      <c r="M31" s="99"/>
      <c r="N31" s="99"/>
      <c r="O31" s="99"/>
      <c r="P31" s="99"/>
      <c r="Q31" s="99"/>
      <c r="R31" s="99"/>
      <c r="S31" s="99"/>
      <c r="T31" s="99"/>
      <c r="U31" s="109"/>
      <c r="V31" s="99"/>
      <c r="W31" s="107"/>
    </row>
    <row r="32" spans="1:23" ht="12.75">
      <c r="A32" s="14"/>
      <c r="B32" s="125" t="s">
        <v>131</v>
      </c>
      <c r="C32" s="125"/>
      <c r="D32" s="125"/>
      <c r="E32" s="125"/>
      <c r="F32" s="125"/>
      <c r="G32" s="125"/>
      <c r="H32" s="125"/>
      <c r="I32" s="125"/>
      <c r="J32" s="126"/>
      <c r="K32" s="74"/>
      <c r="L32" s="100"/>
      <c r="M32" s="100"/>
      <c r="N32" s="100"/>
      <c r="O32" s="100"/>
      <c r="P32" s="100"/>
      <c r="Q32" s="100"/>
      <c r="R32" s="100"/>
      <c r="S32" s="100"/>
      <c r="T32" s="100"/>
      <c r="U32" s="110"/>
      <c r="V32" s="100"/>
      <c r="W32" s="108"/>
    </row>
    <row r="33" spans="1:23" ht="12.75">
      <c r="A33" s="14"/>
      <c r="B33" s="127" t="s">
        <v>209</v>
      </c>
      <c r="C33" s="127"/>
      <c r="D33" s="127"/>
      <c r="E33" s="127"/>
      <c r="F33" s="127"/>
      <c r="G33" s="127"/>
      <c r="H33" s="127"/>
      <c r="I33" s="127"/>
      <c r="J33" s="127"/>
      <c r="K33" s="95" t="s">
        <v>132</v>
      </c>
      <c r="L33" s="96">
        <v>14</v>
      </c>
      <c r="M33" s="96">
        <v>12</v>
      </c>
      <c r="N33" s="96">
        <v>7</v>
      </c>
      <c r="O33" s="96">
        <v>6</v>
      </c>
      <c r="P33" s="96">
        <v>1</v>
      </c>
      <c r="Q33" s="96">
        <v>13</v>
      </c>
      <c r="R33" s="96">
        <v>2</v>
      </c>
      <c r="S33" s="96">
        <v>1</v>
      </c>
      <c r="T33" s="96">
        <v>0</v>
      </c>
      <c r="U33" s="96">
        <v>0</v>
      </c>
      <c r="V33" s="96">
        <f>SUM(L33:U33)</f>
        <v>56</v>
      </c>
      <c r="W33" s="96">
        <v>10391</v>
      </c>
    </row>
    <row r="34" spans="1:23" ht="12.75" customHeight="1">
      <c r="A34" s="14"/>
      <c r="B34" s="127" t="s">
        <v>210</v>
      </c>
      <c r="C34" s="127"/>
      <c r="D34" s="127"/>
      <c r="E34" s="127"/>
      <c r="F34" s="127"/>
      <c r="G34" s="127"/>
      <c r="H34" s="127"/>
      <c r="I34" s="127"/>
      <c r="J34" s="127"/>
      <c r="K34" s="95" t="s">
        <v>133</v>
      </c>
      <c r="L34" s="96">
        <v>36</v>
      </c>
      <c r="M34" s="96">
        <v>27</v>
      </c>
      <c r="N34" s="96">
        <v>21</v>
      </c>
      <c r="O34" s="96">
        <v>16</v>
      </c>
      <c r="P34" s="96">
        <v>4</v>
      </c>
      <c r="Q34" s="96">
        <v>97</v>
      </c>
      <c r="R34" s="96">
        <v>36</v>
      </c>
      <c r="S34" s="96">
        <v>1</v>
      </c>
      <c r="T34" s="96">
        <v>0</v>
      </c>
      <c r="U34" s="96">
        <v>0</v>
      </c>
      <c r="V34" s="96">
        <f>SUM(L34:U34)</f>
        <v>238</v>
      </c>
      <c r="W34" s="96">
        <v>61424</v>
      </c>
    </row>
    <row r="35" spans="1:23" ht="12.75">
      <c r="A35" s="14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0"/>
      <c r="M35" s="100"/>
      <c r="N35" s="100"/>
      <c r="O35" s="100"/>
      <c r="P35" s="100"/>
      <c r="Q35" s="100"/>
      <c r="R35" s="100"/>
      <c r="S35" s="110"/>
      <c r="T35" s="100"/>
      <c r="U35" s="110"/>
      <c r="V35" s="100"/>
      <c r="W35" s="108"/>
    </row>
    <row r="36" spans="1:23" ht="12.75">
      <c r="A36" s="14"/>
      <c r="B36" s="125" t="s">
        <v>134</v>
      </c>
      <c r="C36" s="125"/>
      <c r="D36" s="125"/>
      <c r="E36" s="125"/>
      <c r="F36" s="125"/>
      <c r="G36" s="125"/>
      <c r="H36" s="125"/>
      <c r="I36" s="125"/>
      <c r="J36" s="126"/>
      <c r="K36" s="74"/>
      <c r="L36" s="100"/>
      <c r="M36" s="100"/>
      <c r="N36" s="100"/>
      <c r="O36" s="100"/>
      <c r="P36" s="100"/>
      <c r="Q36" s="100"/>
      <c r="R36" s="100"/>
      <c r="S36" s="110"/>
      <c r="T36" s="100"/>
      <c r="U36" s="110"/>
      <c r="V36" s="100"/>
      <c r="W36" s="108"/>
    </row>
    <row r="37" spans="1:23" ht="12.75">
      <c r="A37" s="14"/>
      <c r="B37" s="127" t="s">
        <v>211</v>
      </c>
      <c r="C37" s="127"/>
      <c r="D37" s="127"/>
      <c r="E37" s="127"/>
      <c r="F37" s="127"/>
      <c r="G37" s="127"/>
      <c r="H37" s="127"/>
      <c r="I37" s="127"/>
      <c r="J37" s="127"/>
      <c r="K37" s="95" t="s">
        <v>135</v>
      </c>
      <c r="L37" s="96">
        <v>196</v>
      </c>
      <c r="M37" s="96">
        <v>2</v>
      </c>
      <c r="N37" s="96">
        <v>31</v>
      </c>
      <c r="O37" s="96">
        <v>27</v>
      </c>
      <c r="P37" s="96">
        <v>1</v>
      </c>
      <c r="Q37" s="96">
        <v>5</v>
      </c>
      <c r="R37" s="96">
        <v>1</v>
      </c>
      <c r="S37" s="96">
        <v>6</v>
      </c>
      <c r="T37" s="96">
        <v>1</v>
      </c>
      <c r="U37" s="96">
        <v>3</v>
      </c>
      <c r="V37" s="96">
        <f>SUM(L37:U37)</f>
        <v>273</v>
      </c>
      <c r="W37" s="96">
        <v>5689</v>
      </c>
    </row>
    <row r="38" spans="1:23" ht="12.75" customHeight="1">
      <c r="A38" s="14"/>
      <c r="B38" s="127" t="s">
        <v>212</v>
      </c>
      <c r="C38" s="127"/>
      <c r="D38" s="127"/>
      <c r="E38" s="127"/>
      <c r="F38" s="127"/>
      <c r="G38" s="127"/>
      <c r="H38" s="127"/>
      <c r="I38" s="127"/>
      <c r="J38" s="127"/>
      <c r="K38" s="95" t="s">
        <v>136</v>
      </c>
      <c r="L38" s="96">
        <v>342</v>
      </c>
      <c r="M38" s="96">
        <v>2</v>
      </c>
      <c r="N38" s="96">
        <v>53</v>
      </c>
      <c r="O38" s="96">
        <v>48</v>
      </c>
      <c r="P38" s="96">
        <v>1</v>
      </c>
      <c r="Q38" s="96">
        <v>17</v>
      </c>
      <c r="R38" s="96">
        <v>1</v>
      </c>
      <c r="S38" s="96">
        <v>10</v>
      </c>
      <c r="T38" s="96">
        <v>3</v>
      </c>
      <c r="U38" s="96">
        <v>5</v>
      </c>
      <c r="V38" s="96">
        <f>SUM(L38:U38)</f>
        <v>482</v>
      </c>
      <c r="W38" s="96">
        <v>9263</v>
      </c>
    </row>
    <row r="39" spans="1:23" ht="12.75" customHeight="1">
      <c r="A39" s="14"/>
      <c r="B39" s="104"/>
      <c r="C39" s="111"/>
      <c r="D39" s="111"/>
      <c r="E39" s="111"/>
      <c r="F39" s="111"/>
      <c r="G39" s="111"/>
      <c r="H39" s="111"/>
      <c r="I39" s="111"/>
      <c r="J39" s="112"/>
      <c r="K39" s="104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4"/>
    </row>
    <row r="40" spans="1:23" ht="12.75">
      <c r="A40" s="14"/>
      <c r="B40" s="125" t="s">
        <v>137</v>
      </c>
      <c r="C40" s="125"/>
      <c r="D40" s="125"/>
      <c r="E40" s="125"/>
      <c r="F40" s="125"/>
      <c r="G40" s="125"/>
      <c r="H40" s="125"/>
      <c r="I40" s="125"/>
      <c r="J40" s="126"/>
      <c r="K40" s="74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8"/>
    </row>
    <row r="41" spans="1:23" ht="12.75">
      <c r="A41" s="14"/>
      <c r="B41" s="127" t="s">
        <v>213</v>
      </c>
      <c r="C41" s="127"/>
      <c r="D41" s="127"/>
      <c r="E41" s="127"/>
      <c r="F41" s="127"/>
      <c r="G41" s="127"/>
      <c r="H41" s="127"/>
      <c r="I41" s="127"/>
      <c r="J41" s="127"/>
      <c r="K41" s="95" t="s">
        <v>138</v>
      </c>
      <c r="L41" s="96">
        <v>270</v>
      </c>
      <c r="M41" s="96">
        <v>38</v>
      </c>
      <c r="N41" s="96">
        <v>127</v>
      </c>
      <c r="O41" s="96">
        <v>78</v>
      </c>
      <c r="P41" s="96">
        <v>46</v>
      </c>
      <c r="Q41" s="96">
        <v>35</v>
      </c>
      <c r="R41" s="96">
        <v>50</v>
      </c>
      <c r="S41" s="96">
        <v>7</v>
      </c>
      <c r="T41" s="96">
        <v>13</v>
      </c>
      <c r="U41" s="96">
        <v>12</v>
      </c>
      <c r="V41" s="96">
        <f>SUM(L41:U41)</f>
        <v>676</v>
      </c>
      <c r="W41" s="96">
        <v>29880</v>
      </c>
    </row>
    <row r="42" spans="1:23" ht="12.75">
      <c r="A42" s="14"/>
      <c r="B42" s="127" t="s">
        <v>214</v>
      </c>
      <c r="C42" s="127"/>
      <c r="D42" s="127"/>
      <c r="E42" s="127"/>
      <c r="F42" s="127"/>
      <c r="G42" s="127"/>
      <c r="H42" s="127"/>
      <c r="I42" s="127"/>
      <c r="J42" s="127"/>
      <c r="K42" s="95" t="s">
        <v>139</v>
      </c>
      <c r="L42" s="96">
        <v>1040</v>
      </c>
      <c r="M42" s="96">
        <v>196</v>
      </c>
      <c r="N42" s="96">
        <v>393</v>
      </c>
      <c r="O42" s="96">
        <v>234</v>
      </c>
      <c r="P42" s="96">
        <v>143</v>
      </c>
      <c r="Q42" s="96">
        <v>108</v>
      </c>
      <c r="R42" s="96">
        <v>170</v>
      </c>
      <c r="S42" s="96">
        <v>19</v>
      </c>
      <c r="T42" s="96">
        <v>35</v>
      </c>
      <c r="U42" s="96">
        <v>66</v>
      </c>
      <c r="V42" s="96">
        <f>SUM(L42:U42)</f>
        <v>2404</v>
      </c>
      <c r="W42" s="96">
        <v>103626</v>
      </c>
    </row>
    <row r="43" spans="1:23" ht="12.75">
      <c r="A43" s="14"/>
      <c r="B43" s="104"/>
      <c r="C43" s="111"/>
      <c r="D43" s="111"/>
      <c r="E43" s="111"/>
      <c r="F43" s="111"/>
      <c r="G43" s="111"/>
      <c r="H43" s="111"/>
      <c r="I43" s="111"/>
      <c r="J43" s="112"/>
      <c r="K43" s="104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4"/>
    </row>
    <row r="44" spans="1:23" ht="13.5" customHeight="1">
      <c r="A44" s="14"/>
      <c r="B44" s="133" t="s">
        <v>112</v>
      </c>
      <c r="C44" s="134"/>
      <c r="D44" s="134"/>
      <c r="E44" s="134"/>
      <c r="F44" s="134"/>
      <c r="G44" s="134"/>
      <c r="H44" s="134"/>
      <c r="I44" s="134"/>
      <c r="J44" s="135"/>
      <c r="K44" s="104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15"/>
    </row>
    <row r="45" spans="1:23" ht="12.75" customHeight="1">
      <c r="A45" s="14"/>
      <c r="B45" s="130" t="s">
        <v>215</v>
      </c>
      <c r="C45" s="131"/>
      <c r="D45" s="131"/>
      <c r="E45" s="131"/>
      <c r="F45" s="131"/>
      <c r="G45" s="131"/>
      <c r="H45" s="131"/>
      <c r="I45" s="131"/>
      <c r="J45" s="132"/>
      <c r="K45" s="95" t="s">
        <v>140</v>
      </c>
      <c r="L45" s="96">
        <f>SUM(L21+L25+L29+L33+L37+L41)</f>
        <v>2110</v>
      </c>
      <c r="M45" s="96">
        <f aca="true" t="shared" si="0" ref="M45:W45">SUM(M21+M25+M29+M33+M37+M41)</f>
        <v>272</v>
      </c>
      <c r="N45" s="96">
        <f t="shared" si="0"/>
        <v>579</v>
      </c>
      <c r="O45" s="96">
        <f t="shared" si="0"/>
        <v>1197</v>
      </c>
      <c r="P45" s="96">
        <f t="shared" si="0"/>
        <v>164</v>
      </c>
      <c r="Q45" s="96">
        <f t="shared" si="0"/>
        <v>208</v>
      </c>
      <c r="R45" s="96">
        <f t="shared" si="0"/>
        <v>398</v>
      </c>
      <c r="S45" s="96">
        <f t="shared" si="0"/>
        <v>47</v>
      </c>
      <c r="T45" s="96">
        <f t="shared" si="0"/>
        <v>557</v>
      </c>
      <c r="U45" s="96">
        <f t="shared" si="0"/>
        <v>222</v>
      </c>
      <c r="V45" s="96">
        <f>SUM(V21+V25+V29+V33+V37+V41)</f>
        <v>5754</v>
      </c>
      <c r="W45" s="96">
        <f t="shared" si="0"/>
        <v>298544</v>
      </c>
    </row>
    <row r="46" spans="1:23" ht="13.5" customHeight="1">
      <c r="A46" s="14"/>
      <c r="B46" s="130" t="s">
        <v>216</v>
      </c>
      <c r="C46" s="131"/>
      <c r="D46" s="131"/>
      <c r="E46" s="131"/>
      <c r="F46" s="131"/>
      <c r="G46" s="131"/>
      <c r="H46" s="131"/>
      <c r="I46" s="131"/>
      <c r="J46" s="132"/>
      <c r="K46" s="95" t="s">
        <v>141</v>
      </c>
      <c r="L46" s="96">
        <f>SUM(L22+L26+L30+L34+L38+L42)</f>
        <v>6467</v>
      </c>
      <c r="M46" s="96">
        <f aca="true" t="shared" si="1" ref="M46:W46">SUM(M22+M26+M30+M34+M38+M42)</f>
        <v>808</v>
      </c>
      <c r="N46" s="96">
        <f t="shared" si="1"/>
        <v>2322</v>
      </c>
      <c r="O46" s="96">
        <f t="shared" si="1"/>
        <v>3799</v>
      </c>
      <c r="P46" s="96">
        <f t="shared" si="1"/>
        <v>524</v>
      </c>
      <c r="Q46" s="96">
        <f t="shared" si="1"/>
        <v>805</v>
      </c>
      <c r="R46" s="96">
        <f t="shared" si="1"/>
        <v>1442</v>
      </c>
      <c r="S46" s="96">
        <f t="shared" si="1"/>
        <v>161</v>
      </c>
      <c r="T46" s="96">
        <f t="shared" si="1"/>
        <v>1030</v>
      </c>
      <c r="U46" s="96">
        <f t="shared" si="1"/>
        <v>815</v>
      </c>
      <c r="V46" s="96">
        <f>SUM(V22+V26+V30+V34+V38+V42)</f>
        <v>18173</v>
      </c>
      <c r="W46" s="96">
        <f t="shared" si="1"/>
        <v>800425</v>
      </c>
    </row>
    <row r="48" spans="1:23" ht="12.75" customHeight="1">
      <c r="A48" s="14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75" customHeight="1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.75" customHeight="1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.75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2.75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2.75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2.75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2.75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2.75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.75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.75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.75">
      <c r="A210" s="14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.75">
      <c r="A211" s="14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2.75">
      <c r="A212" s="1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2:11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2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2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2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2.7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2.7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2.7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2.7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2.7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2.7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1" ht="12.75"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2:11" ht="12.75"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2:11" ht="12.75"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</sheetData>
  <mergeCells count="28"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25:J25"/>
    <mergeCell ref="B26:J26"/>
    <mergeCell ref="B28:J28"/>
    <mergeCell ref="B29:J29"/>
    <mergeCell ref="B30:J30"/>
    <mergeCell ref="B32:J32"/>
    <mergeCell ref="B33:J33"/>
    <mergeCell ref="B34:J34"/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2"/>
  <sheetViews>
    <sheetView workbookViewId="0" topLeftCell="A4">
      <selection activeCell="O26" sqref="O26"/>
    </sheetView>
  </sheetViews>
  <sheetFormatPr defaultColWidth="11.421875" defaultRowHeight="12.75"/>
  <cols>
    <col min="1" max="9" width="2.7109375" style="0" customWidth="1"/>
    <col min="10" max="10" width="12.7109375" style="0" customWidth="1"/>
    <col min="11" max="11" width="15.140625" style="0" customWidth="1"/>
    <col min="12" max="12" width="13.57421875" style="0" customWidth="1"/>
    <col min="13" max="23" width="12.00390625" style="0" customWidth="1"/>
    <col min="24" max="16384" width="2.7109375" style="0" customWidth="1"/>
  </cols>
  <sheetData>
    <row r="1" spans="1:16" s="3" customFormat="1" ht="12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3" customFormat="1" ht="12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3" customFormat="1" ht="12.7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3" customFormat="1" ht="12.75" customHeight="1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="3" customFormat="1" ht="12"/>
    <row r="6" spans="1:23" s="3" customFormat="1" ht="12.75" customHeight="1">
      <c r="A6" s="122" t="s">
        <v>4</v>
      </c>
      <c r="B6" s="123"/>
      <c r="C6" s="123"/>
      <c r="D6" s="123"/>
      <c r="E6" s="124"/>
      <c r="F6" s="22"/>
      <c r="G6" s="23"/>
      <c r="H6" s="23"/>
      <c r="I6" s="24"/>
      <c r="J6" s="65" t="s">
        <v>232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3" customFormat="1" ht="12">
      <c r="A8" s="24" t="s">
        <v>66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142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</row>
    <row r="9" spans="1:23" s="31" customFormat="1" ht="12">
      <c r="A9" s="27"/>
      <c r="B9" s="28" t="s">
        <v>100</v>
      </c>
      <c r="C9" s="29"/>
      <c r="D9" s="29"/>
      <c r="E9" s="29"/>
      <c r="F9" s="29"/>
      <c r="G9" s="29"/>
      <c r="H9" s="29"/>
      <c r="I9" s="29"/>
      <c r="J9" s="29" t="s">
        <v>112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</row>
    <row r="10" spans="1:23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228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</row>
    <row r="11" spans="1:23" s="3" customFormat="1" ht="12">
      <c r="A11" s="24"/>
      <c r="B11" s="6" t="s">
        <v>102</v>
      </c>
      <c r="C11" s="7"/>
      <c r="D11" s="7"/>
      <c r="E11" s="7"/>
      <c r="F11" s="7"/>
      <c r="G11" s="7"/>
      <c r="H11" s="7"/>
      <c r="I11" s="7"/>
      <c r="J11" s="117" t="s">
        <v>103</v>
      </c>
      <c r="K11" s="117"/>
      <c r="L11" s="117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</row>
    <row r="12" spans="1:23" s="3" customFormat="1" ht="12">
      <c r="A12" s="24"/>
      <c r="B12" s="6" t="s">
        <v>7</v>
      </c>
      <c r="C12" s="7"/>
      <c r="D12" s="7"/>
      <c r="E12" s="7"/>
      <c r="F12" s="7"/>
      <c r="G12" s="7"/>
      <c r="H12" s="7"/>
      <c r="I12" s="7"/>
      <c r="J12" s="7" t="s">
        <v>143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</row>
    <row r="13" spans="1:23" s="3" customFormat="1" ht="12">
      <c r="A13" s="24"/>
      <c r="B13" s="8" t="s">
        <v>8</v>
      </c>
      <c r="C13" s="9"/>
      <c r="D13" s="9"/>
      <c r="E13" s="9"/>
      <c r="F13" s="9"/>
      <c r="G13" s="9"/>
      <c r="H13" s="9"/>
      <c r="I13" s="9"/>
      <c r="J13" s="9" t="s">
        <v>105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</row>
    <row r="14" spans="1:2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</row>
    <row r="15" spans="1:2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1" t="s">
        <v>217</v>
      </c>
      <c r="M17" s="71" t="s">
        <v>218</v>
      </c>
      <c r="N17" s="71" t="s">
        <v>219</v>
      </c>
      <c r="O17" s="71" t="s">
        <v>220</v>
      </c>
      <c r="P17" s="71" t="s">
        <v>221</v>
      </c>
      <c r="Q17" s="71" t="s">
        <v>222</v>
      </c>
      <c r="R17" s="71" t="s">
        <v>223</v>
      </c>
      <c r="S17" s="71" t="s">
        <v>224</v>
      </c>
      <c r="T17" s="71" t="s">
        <v>225</v>
      </c>
      <c r="U17" s="71" t="s">
        <v>226</v>
      </c>
      <c r="V17" s="71" t="s">
        <v>227</v>
      </c>
      <c r="W17" s="71" t="s">
        <v>119</v>
      </c>
    </row>
    <row r="18" spans="2:23" ht="12.75" customHeight="1">
      <c r="B18" s="118" t="s">
        <v>9</v>
      </c>
      <c r="C18" s="119"/>
      <c r="D18" s="119"/>
      <c r="E18" s="119"/>
      <c r="F18" s="119"/>
      <c r="G18" s="119"/>
      <c r="H18" s="119"/>
      <c r="I18" s="119"/>
      <c r="J18" s="119"/>
      <c r="K18" s="120"/>
      <c r="L18" s="69">
        <v>1901</v>
      </c>
      <c r="M18" s="69">
        <v>1902</v>
      </c>
      <c r="N18" s="69">
        <v>1903</v>
      </c>
      <c r="O18" s="69">
        <v>1904</v>
      </c>
      <c r="P18" s="69">
        <v>1905</v>
      </c>
      <c r="Q18" s="69">
        <v>1906</v>
      </c>
      <c r="R18" s="69">
        <v>1907</v>
      </c>
      <c r="S18" s="69">
        <v>1908</v>
      </c>
      <c r="T18" s="69">
        <v>1909</v>
      </c>
      <c r="U18" s="69">
        <v>1910</v>
      </c>
      <c r="V18" s="69">
        <v>19</v>
      </c>
      <c r="W18" s="69"/>
    </row>
    <row r="19" spans="1:23" ht="12.75" customHeight="1">
      <c r="A19" s="14"/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2.75" customHeight="1">
      <c r="A20" s="14"/>
      <c r="B20" s="125" t="s">
        <v>144</v>
      </c>
      <c r="C20" s="125"/>
      <c r="D20" s="125"/>
      <c r="E20" s="125"/>
      <c r="F20" s="125"/>
      <c r="G20" s="125"/>
      <c r="H20" s="125"/>
      <c r="I20" s="125"/>
      <c r="J20" s="126"/>
      <c r="K20" s="7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68"/>
    </row>
    <row r="21" spans="1:23" s="16" customFormat="1" ht="9.75" customHeight="1">
      <c r="A21" s="15"/>
      <c r="B21" s="127" t="s">
        <v>195</v>
      </c>
      <c r="C21" s="127"/>
      <c r="D21" s="127"/>
      <c r="E21" s="127"/>
      <c r="F21" s="127"/>
      <c r="G21" s="127"/>
      <c r="H21" s="127"/>
      <c r="I21" s="127"/>
      <c r="J21" s="127"/>
      <c r="K21" s="95" t="s">
        <v>145</v>
      </c>
      <c r="L21" s="96">
        <v>88</v>
      </c>
      <c r="M21" s="96">
        <v>19</v>
      </c>
      <c r="N21" s="96">
        <v>89</v>
      </c>
      <c r="O21" s="96">
        <v>59</v>
      </c>
      <c r="P21" s="96">
        <v>11</v>
      </c>
      <c r="Q21" s="96">
        <v>6</v>
      </c>
      <c r="R21" s="96">
        <v>7</v>
      </c>
      <c r="S21" s="96">
        <v>7</v>
      </c>
      <c r="T21" s="96">
        <v>5</v>
      </c>
      <c r="U21" s="96">
        <v>8</v>
      </c>
      <c r="V21" s="136">
        <f>SUM(L21:U21)</f>
        <v>299</v>
      </c>
      <c r="W21" s="96">
        <v>9167</v>
      </c>
    </row>
    <row r="22" spans="1:23" s="16" customFormat="1" ht="12.75">
      <c r="A22" s="15"/>
      <c r="B22" s="127" t="s">
        <v>196</v>
      </c>
      <c r="C22" s="127"/>
      <c r="D22" s="127"/>
      <c r="E22" s="127"/>
      <c r="F22" s="127"/>
      <c r="G22" s="127"/>
      <c r="H22" s="127"/>
      <c r="I22" s="127"/>
      <c r="J22" s="127"/>
      <c r="K22" s="95" t="s">
        <v>146</v>
      </c>
      <c r="L22" s="96">
        <v>640</v>
      </c>
      <c r="M22" s="96">
        <v>155</v>
      </c>
      <c r="N22" s="96">
        <v>806</v>
      </c>
      <c r="O22" s="96">
        <v>567</v>
      </c>
      <c r="P22" s="96">
        <v>102</v>
      </c>
      <c r="Q22" s="96">
        <v>40</v>
      </c>
      <c r="R22" s="96">
        <v>37</v>
      </c>
      <c r="S22" s="96">
        <v>33</v>
      </c>
      <c r="T22" s="96">
        <v>12</v>
      </c>
      <c r="U22" s="96">
        <v>128</v>
      </c>
      <c r="V22" s="136">
        <f>SUM(L22:U22)</f>
        <v>2520</v>
      </c>
      <c r="W22" s="96">
        <v>56909</v>
      </c>
    </row>
    <row r="23" spans="1:23" s="16" customFormat="1" ht="12.75">
      <c r="A23" s="15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7"/>
    </row>
    <row r="24" spans="1:23" s="16" customFormat="1" ht="12.75">
      <c r="A24" s="15"/>
      <c r="B24" s="125" t="s">
        <v>147</v>
      </c>
      <c r="C24" s="125"/>
      <c r="D24" s="125"/>
      <c r="E24" s="125"/>
      <c r="F24" s="125"/>
      <c r="G24" s="125"/>
      <c r="H24" s="125"/>
      <c r="I24" s="125"/>
      <c r="J24" s="126"/>
      <c r="K24" s="74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8"/>
    </row>
    <row r="25" spans="1:23" s="16" customFormat="1" ht="12.75">
      <c r="A25" s="15"/>
      <c r="B25" s="127" t="s">
        <v>197</v>
      </c>
      <c r="C25" s="127"/>
      <c r="D25" s="127"/>
      <c r="E25" s="127"/>
      <c r="F25" s="127"/>
      <c r="G25" s="127"/>
      <c r="H25" s="127"/>
      <c r="I25" s="127"/>
      <c r="J25" s="127"/>
      <c r="K25" s="95" t="s">
        <v>148</v>
      </c>
      <c r="L25" s="96">
        <v>3</v>
      </c>
      <c r="M25" s="96">
        <v>0</v>
      </c>
      <c r="N25" s="96">
        <v>2</v>
      </c>
      <c r="O25" s="96">
        <v>1</v>
      </c>
      <c r="P25" s="96">
        <v>2</v>
      </c>
      <c r="Q25" s="96">
        <v>1</v>
      </c>
      <c r="R25" s="96">
        <v>1</v>
      </c>
      <c r="S25" s="96">
        <v>0</v>
      </c>
      <c r="T25" s="96">
        <v>2</v>
      </c>
      <c r="U25" s="96">
        <v>0</v>
      </c>
      <c r="V25" s="96">
        <f>SUM(L25:U25)</f>
        <v>12</v>
      </c>
      <c r="W25" s="96">
        <v>880</v>
      </c>
    </row>
    <row r="26" spans="1:23" s="16" customFormat="1" ht="12.75">
      <c r="A26" s="15"/>
      <c r="B26" s="127" t="s">
        <v>198</v>
      </c>
      <c r="C26" s="127"/>
      <c r="D26" s="127"/>
      <c r="E26" s="127"/>
      <c r="F26" s="127"/>
      <c r="G26" s="127"/>
      <c r="H26" s="127"/>
      <c r="I26" s="127"/>
      <c r="J26" s="127"/>
      <c r="K26" s="95" t="s">
        <v>149</v>
      </c>
      <c r="L26" s="96">
        <v>3</v>
      </c>
      <c r="M26" s="96">
        <v>0</v>
      </c>
      <c r="N26" s="96">
        <v>3</v>
      </c>
      <c r="O26" s="96">
        <v>3</v>
      </c>
      <c r="P26" s="96">
        <v>5</v>
      </c>
      <c r="Q26" s="96">
        <v>1</v>
      </c>
      <c r="R26" s="96">
        <v>1</v>
      </c>
      <c r="S26" s="96">
        <v>0</v>
      </c>
      <c r="T26" s="96">
        <v>2</v>
      </c>
      <c r="U26" s="96">
        <v>0</v>
      </c>
      <c r="V26" s="96">
        <f>SUM(L26:U26)</f>
        <v>18</v>
      </c>
      <c r="W26" s="96">
        <v>1850</v>
      </c>
    </row>
    <row r="27" spans="1:23" ht="12.75">
      <c r="A27" s="14"/>
      <c r="B27" s="97"/>
      <c r="C27" s="101"/>
      <c r="D27" s="101"/>
      <c r="E27" s="101"/>
      <c r="F27" s="101"/>
      <c r="G27" s="101"/>
      <c r="H27" s="101"/>
      <c r="I27" s="101"/>
      <c r="J27" s="101"/>
      <c r="K27" s="10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7"/>
    </row>
    <row r="28" spans="1:23" ht="12.75">
      <c r="A28" s="14"/>
      <c r="B28" s="125" t="s">
        <v>150</v>
      </c>
      <c r="C28" s="125"/>
      <c r="D28" s="125"/>
      <c r="E28" s="125"/>
      <c r="F28" s="125"/>
      <c r="G28" s="125"/>
      <c r="H28" s="125"/>
      <c r="I28" s="125"/>
      <c r="J28" s="126"/>
      <c r="K28" s="74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8"/>
    </row>
    <row r="29" spans="1:23" ht="12.75">
      <c r="A29" s="14"/>
      <c r="B29" s="127" t="s">
        <v>199</v>
      </c>
      <c r="C29" s="127"/>
      <c r="D29" s="127"/>
      <c r="E29" s="127"/>
      <c r="F29" s="127"/>
      <c r="G29" s="127"/>
      <c r="H29" s="127"/>
      <c r="I29" s="127"/>
      <c r="J29" s="127"/>
      <c r="K29" s="95" t="s">
        <v>151</v>
      </c>
      <c r="L29" s="96">
        <v>0</v>
      </c>
      <c r="M29" s="96">
        <v>1</v>
      </c>
      <c r="N29" s="96">
        <v>0</v>
      </c>
      <c r="O29" s="96">
        <v>1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f>SUM(L29:U29)</f>
        <v>2</v>
      </c>
      <c r="W29" s="96">
        <v>56</v>
      </c>
    </row>
    <row r="30" spans="1:23" ht="12.75">
      <c r="A30" s="14"/>
      <c r="B30" s="127" t="s">
        <v>200</v>
      </c>
      <c r="C30" s="127"/>
      <c r="D30" s="127"/>
      <c r="E30" s="127"/>
      <c r="F30" s="127"/>
      <c r="G30" s="127"/>
      <c r="H30" s="127"/>
      <c r="I30" s="127"/>
      <c r="J30" s="127"/>
      <c r="K30" s="95" t="s">
        <v>152</v>
      </c>
      <c r="L30" s="96">
        <v>0</v>
      </c>
      <c r="M30" s="96">
        <v>1</v>
      </c>
      <c r="N30" s="96">
        <v>0</v>
      </c>
      <c r="O30" s="96">
        <v>2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f>SUM(L30:U30)</f>
        <v>3</v>
      </c>
      <c r="W30" s="96">
        <v>258</v>
      </c>
    </row>
    <row r="31" spans="1:23" ht="12.75">
      <c r="A31" s="14"/>
      <c r="B31" s="137"/>
      <c r="C31" s="138"/>
      <c r="D31" s="138"/>
      <c r="E31" s="138"/>
      <c r="F31" s="138"/>
      <c r="G31" s="138"/>
      <c r="H31" s="138"/>
      <c r="I31" s="138"/>
      <c r="J31" s="138"/>
      <c r="K31" s="139"/>
      <c r="L31" s="140"/>
      <c r="M31" s="140"/>
      <c r="N31" s="141"/>
      <c r="O31" s="140"/>
      <c r="P31" s="140"/>
      <c r="Q31" s="140"/>
      <c r="R31" s="140"/>
      <c r="S31" s="140"/>
      <c r="T31" s="140"/>
      <c r="U31" s="140"/>
      <c r="V31" s="140"/>
      <c r="W31" s="142"/>
    </row>
    <row r="32" spans="1:23" ht="13.5" customHeight="1">
      <c r="A32" s="14"/>
      <c r="B32" s="128" t="s">
        <v>112</v>
      </c>
      <c r="C32" s="128"/>
      <c r="D32" s="128"/>
      <c r="E32" s="128"/>
      <c r="F32" s="128"/>
      <c r="G32" s="128"/>
      <c r="H32" s="128"/>
      <c r="I32" s="128"/>
      <c r="J32" s="128"/>
      <c r="K32" s="104"/>
      <c r="L32" s="143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5"/>
    </row>
    <row r="33" spans="1:23" ht="14.25" customHeight="1">
      <c r="A33" s="14"/>
      <c r="B33" s="129" t="s">
        <v>201</v>
      </c>
      <c r="C33" s="129"/>
      <c r="D33" s="129"/>
      <c r="E33" s="129"/>
      <c r="F33" s="129"/>
      <c r="G33" s="129"/>
      <c r="H33" s="129"/>
      <c r="I33" s="129"/>
      <c r="J33" s="129"/>
      <c r="K33" s="95" t="s">
        <v>153</v>
      </c>
      <c r="L33" s="146">
        <f>SUM(L21+L25)</f>
        <v>91</v>
      </c>
      <c r="M33" s="146">
        <f aca="true" t="shared" si="0" ref="M33:W33">SUM(M21+M25)</f>
        <v>19</v>
      </c>
      <c r="N33" s="146">
        <f t="shared" si="0"/>
        <v>91</v>
      </c>
      <c r="O33" s="146">
        <f t="shared" si="0"/>
        <v>60</v>
      </c>
      <c r="P33" s="146">
        <f t="shared" si="0"/>
        <v>13</v>
      </c>
      <c r="Q33" s="146">
        <f t="shared" si="0"/>
        <v>7</v>
      </c>
      <c r="R33" s="146">
        <f t="shared" si="0"/>
        <v>8</v>
      </c>
      <c r="S33" s="146">
        <f t="shared" si="0"/>
        <v>7</v>
      </c>
      <c r="T33" s="146">
        <f t="shared" si="0"/>
        <v>7</v>
      </c>
      <c r="U33" s="146">
        <f t="shared" si="0"/>
        <v>8</v>
      </c>
      <c r="V33" s="146">
        <f>SUM(V21+V25)</f>
        <v>311</v>
      </c>
      <c r="W33" s="146">
        <f t="shared" si="0"/>
        <v>10047</v>
      </c>
    </row>
    <row r="34" spans="1:23" ht="13.5" customHeight="1">
      <c r="A34" s="14"/>
      <c r="B34" s="129" t="s">
        <v>202</v>
      </c>
      <c r="C34" s="129"/>
      <c r="D34" s="129"/>
      <c r="E34" s="129"/>
      <c r="F34" s="129"/>
      <c r="G34" s="129"/>
      <c r="H34" s="129"/>
      <c r="I34" s="129"/>
      <c r="J34" s="129"/>
      <c r="K34" s="95" t="s">
        <v>154</v>
      </c>
      <c r="L34" s="146">
        <f>SUM(L22+L26)</f>
        <v>643</v>
      </c>
      <c r="M34" s="146">
        <f aca="true" t="shared" si="1" ref="M34:W34">SUM(M22+M26)</f>
        <v>155</v>
      </c>
      <c r="N34" s="146">
        <f t="shared" si="1"/>
        <v>809</v>
      </c>
      <c r="O34" s="146">
        <f t="shared" si="1"/>
        <v>570</v>
      </c>
      <c r="P34" s="146">
        <f t="shared" si="1"/>
        <v>107</v>
      </c>
      <c r="Q34" s="146">
        <f t="shared" si="1"/>
        <v>41</v>
      </c>
      <c r="R34" s="146">
        <f t="shared" si="1"/>
        <v>38</v>
      </c>
      <c r="S34" s="146">
        <f t="shared" si="1"/>
        <v>33</v>
      </c>
      <c r="T34" s="146">
        <f t="shared" si="1"/>
        <v>14</v>
      </c>
      <c r="U34" s="146">
        <f t="shared" si="1"/>
        <v>128</v>
      </c>
      <c r="V34" s="146">
        <f>SUM(V22+V26)</f>
        <v>2538</v>
      </c>
      <c r="W34" s="146">
        <f t="shared" si="1"/>
        <v>58759</v>
      </c>
    </row>
    <row r="36" spans="1:23" ht="12.75" customHeight="1">
      <c r="A36" s="14"/>
      <c r="B36" s="21" t="s">
        <v>155</v>
      </c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.75" customHeight="1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.75" customHeight="1">
      <c r="A38" s="1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.75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.75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1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.75">
      <c r="A42" s="1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1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2.75">
      <c r="A44" s="1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2.75">
      <c r="A45" s="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2.7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.75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.75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75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.75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2:11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2:11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2:11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2:11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2:11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2:11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2:11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1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</sheetData>
  <mergeCells count="20"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</mergeCells>
  <printOptions/>
  <pageMargins left="0.75" right="0.75" top="1" bottom="1" header="0" footer="0"/>
  <pageSetup fitToHeight="1" fitToWidth="1" horizontalDpi="600" verticalDpi="600" orientation="landscape" paperSize="11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2007-03-27T19:17:32Z</cp:lastPrinted>
  <dcterms:created xsi:type="dcterms:W3CDTF">2006-09-04T21:37:26Z</dcterms:created>
  <dcterms:modified xsi:type="dcterms:W3CDTF">2007-07-13T15:59:53Z</dcterms:modified>
  <cp:category/>
  <cp:version/>
  <cp:contentType/>
  <cp:contentStatus/>
</cp:coreProperties>
</file>