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21_20" sheetId="1" r:id="rId1"/>
  </sheets>
  <definedNames>
    <definedName name="_xlnm.Print_Area" localSheetId="0">'21_20'!$A$1:$R$46</definedName>
    <definedName name="_xlnm.Print_Titles" localSheetId="0">'21_20'!$16:$17</definedName>
  </definedNames>
  <calcPr fullCalcOnLoad="1"/>
</workbook>
</file>

<file path=xl/sharedStrings.xml><?xml version="1.0" encoding="utf-8"?>
<sst xmlns="http://schemas.openxmlformats.org/spreadsheetml/2006/main" count="86" uniqueCount="86">
  <si>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</si>
  <si>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</si>
  <si>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</si>
  <si>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</si>
  <si>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</si>
  <si>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</si>
  <si>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Fecha de Publicación</t>
  </si>
  <si>
    <t>Unidad de Medida</t>
  </si>
  <si>
    <t>Fuente</t>
  </si>
  <si>
    <t>Variable</t>
  </si>
  <si>
    <t>Código Departamento y Municipio</t>
  </si>
  <si>
    <t>Indicador</t>
  </si>
  <si>
    <t xml:space="preserve">Número de personas </t>
  </si>
  <si>
    <t>T_VIV</t>
  </si>
  <si>
    <t>AGUA_CH_EX</t>
  </si>
  <si>
    <t>AGUA_CH_VH</t>
  </si>
  <si>
    <t>AGUA_CH_PB</t>
  </si>
  <si>
    <t>AGUA_POZO</t>
  </si>
  <si>
    <t>AGUA_CA_TN</t>
  </si>
  <si>
    <t>AGUA_RIO_L</t>
  </si>
  <si>
    <t>AGUA_OTRO</t>
  </si>
  <si>
    <t>VIV_SAN</t>
  </si>
  <si>
    <t>VIV_NO_SAN</t>
  </si>
  <si>
    <t>SAN_DRE</t>
  </si>
  <si>
    <t>SAN_FSE</t>
  </si>
  <si>
    <t>SAN_EXC</t>
  </si>
  <si>
    <t>SAN_LET</t>
  </si>
  <si>
    <t>SAN_DRE_VH</t>
  </si>
  <si>
    <t>21o Viviendas con servicio sanitario de uso compartido conectado a fosa séptica</t>
  </si>
  <si>
    <t>SAN_FSE_VH</t>
  </si>
  <si>
    <t>21p Viviendas con servicio sanitario de uso compartido excusado lavable</t>
  </si>
  <si>
    <t>SAN_EXC_VH</t>
  </si>
  <si>
    <t>21q Viviendas con servicio sanitario de uso compartido letrina o pozo ciego</t>
  </si>
  <si>
    <t>SAN_LET_VH</t>
  </si>
  <si>
    <t>21r Viviendas que usan servicio municipal de eliminación de basura</t>
  </si>
  <si>
    <t>BASU_MUNI</t>
  </si>
  <si>
    <t>21s Viviendas que usan servicio privado de eliminación de basura</t>
  </si>
  <si>
    <t>BASU_PV</t>
  </si>
  <si>
    <t>21t Viviendas que queman la basura</t>
  </si>
  <si>
    <t>BASU_QUEMA</t>
  </si>
  <si>
    <t>21u Viviendas que tiran la basura en cualquier lugar</t>
  </si>
  <si>
    <t>BASU_TIRA</t>
  </si>
  <si>
    <t>21v Viviendas que entierran  la basura</t>
  </si>
  <si>
    <t>BASU_ENT</t>
  </si>
  <si>
    <t>21w Viviendas que utilizan otra forma de eliminación de basura</t>
  </si>
  <si>
    <t>BASU_OTRA</t>
  </si>
  <si>
    <t>21x Porcentaje de hogares que no están conectados a la red de distribución de agua (pozo, camión o tonel, río, lago o manantial, otro tipo)</t>
  </si>
  <si>
    <t>P_NO_AGUA</t>
  </si>
  <si>
    <t xml:space="preserve">21y Porcentaje de hogares que no disponen de servicio sanitario        
</t>
  </si>
  <si>
    <t>P_NO_SAN</t>
  </si>
  <si>
    <t>21z Porcentaje de hogares que utilizan servicio municipal o privado de eliminación de basura</t>
  </si>
  <si>
    <t>P_NO_BAS</t>
  </si>
  <si>
    <t>Total de Hogares por tipo de servicio de agua, tipo de servicio sanitario y forma de disposición de desechos sólidos</t>
  </si>
  <si>
    <t xml:space="preserve">Porcentaje de hogares no conectados a red de distribución de agua, que no disponen de servicio sanitario, que no utilizan servicio formal de disposición de basura </t>
  </si>
  <si>
    <t>Instituto Nacional de Estadística, XI Censo de Población y VI Habitación</t>
  </si>
  <si>
    <t>08a Total de Viviendas</t>
  </si>
  <si>
    <t>21a Viviendas con Chorro uso exclusivo</t>
  </si>
  <si>
    <t>21b Viviendas con Chorro para varios hogares</t>
  </si>
  <si>
    <t>21c Viviendas que utilizan Chorro publico (fuera de hogar)</t>
  </si>
  <si>
    <t>21d Viviendas que utilizan Pozo</t>
  </si>
  <si>
    <t>21e Vivienas que utilizan agua Camión o tonel</t>
  </si>
  <si>
    <t>21f Viviendas que utilizan agua de Río, Lago o Manantial</t>
  </si>
  <si>
    <t>21g Viviendas que utilizan otro tipo de fuente de agua</t>
  </si>
  <si>
    <t>21h Viviendas que disponen de sevicio sanitario</t>
  </si>
  <si>
    <t>21i Viviendas que no disponen de servicio sanitario</t>
  </si>
  <si>
    <t>21j Viviendas con servicio sanitario de uso exclusivo conectado a red de drenaje</t>
  </si>
  <si>
    <t>21k Viviendas con servicio sanitario de uso exclusivo conectado a fosa séptica</t>
  </si>
  <si>
    <t>21l Viviendas con servicio sanitario de uso exclusivo excusado lavable</t>
  </si>
  <si>
    <t>21m Viviendas con servicio sanitario de uso exclusivo letrina o pozo ciego</t>
  </si>
  <si>
    <t>21n Viviendas con servicio sanitario de uso compartido conectado a red de drenaje</t>
  </si>
  <si>
    <t>Flores</t>
  </si>
  <si>
    <t>San José</t>
  </si>
  <si>
    <t>San Benito</t>
  </si>
  <si>
    <t>San Andrés</t>
  </si>
  <si>
    <t>La Libertad</t>
  </si>
  <si>
    <t>San Francisco</t>
  </si>
  <si>
    <t>Santa Ana</t>
  </si>
  <si>
    <t>Dolores</t>
  </si>
  <si>
    <t>San Luis</t>
  </si>
  <si>
    <t>Sayaxche</t>
  </si>
  <si>
    <t>Melchor de Mencos</t>
  </si>
  <si>
    <t>Poptun</t>
  </si>
  <si>
    <t>Total Departamento de Petén</t>
  </si>
  <si>
    <t>Código de campo</t>
  </si>
  <si>
    <t>21 - 17</t>
  </si>
  <si>
    <t>Municipios del Departamento de Petén.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</si>
</sst>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8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i/>
      <sz val="9"/>
      <color indexed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" xfId="0" applyFont="1" applyFill="1" applyBorder="1" applyAlignment="1">
      <alignment vertical="center"/>
    </xf>
    <xf numFmtId="0" fontId="4" fillId="0" borderId="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 horizontal="left"/>
    </xf>
    <xf numFmtId="0" fontId="4" fillId="0" borderId="5" xfId="0" applyFont="1" applyFill="1" applyBorder="1" applyAlignment="1">
      <alignment/>
    </xf>
    <xf numFmtId="0" fontId="3" fillId="0" borderId="6" xfId="0" applyFont="1" applyBorder="1" applyAlignment="1">
      <alignment/>
    </xf>
    <xf numFmtId="0" fontId="5" fillId="0" borderId="7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0" xfId="0" applyNumberFormat="1" applyAlignment="1">
      <alignment/>
    </xf>
    <xf numFmtId="49" fontId="3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Alignment="1">
      <alignment wrapText="1"/>
    </xf>
    <xf numFmtId="0" fontId="0" fillId="0" borderId="8" xfId="0" applyBorder="1" applyAlignment="1">
      <alignment wrapText="1"/>
    </xf>
    <xf numFmtId="49" fontId="3" fillId="2" borderId="11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left"/>
    </xf>
    <xf numFmtId="0" fontId="0" fillId="2" borderId="12" xfId="0" applyFill="1" applyBorder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1" fontId="3" fillId="2" borderId="11" xfId="17" applyNumberFormat="1" applyFont="1" applyFill="1" applyBorder="1" applyAlignment="1">
      <alignment horizontal="center"/>
    </xf>
    <xf numFmtId="1" fontId="3" fillId="2" borderId="2" xfId="17" applyNumberFormat="1" applyFont="1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top"/>
    </xf>
    <xf numFmtId="0" fontId="3" fillId="3" borderId="1" xfId="0" applyFont="1" applyFill="1" applyBorder="1" applyAlignment="1">
      <alignment horizontal="left" vertical="top"/>
    </xf>
    <xf numFmtId="0" fontId="3" fillId="3" borderId="11" xfId="0" applyFont="1" applyFill="1" applyBorder="1" applyAlignment="1">
      <alignment/>
    </xf>
    <xf numFmtId="0" fontId="0" fillId="3" borderId="11" xfId="0" applyNumberFormat="1" applyFill="1" applyBorder="1" applyAlignment="1">
      <alignment/>
    </xf>
    <xf numFmtId="2" fontId="0" fillId="3" borderId="11" xfId="0" applyNumberFormat="1" applyFont="1" applyFill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5"/>
  <sheetViews>
    <sheetView tabSelected="1" zoomScale="85" zoomScaleNormal="85" workbookViewId="0" topLeftCell="C1">
      <selection activeCell="Q11" sqref="Q11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9.421875" style="0" customWidth="1"/>
    <col min="5" max="5" width="16.140625" style="0" customWidth="1"/>
  </cols>
  <sheetData>
    <row r="1" s="6" customFormat="1" ht="12">
      <c r="A1" s="5" t="s">
        <v>0</v>
      </c>
    </row>
    <row r="2" s="6" customFormat="1" ht="12">
      <c r="A2" s="5" t="s">
        <v>1</v>
      </c>
    </row>
    <row r="3" s="6" customFormat="1" ht="12">
      <c r="A3" s="5" t="s">
        <v>2</v>
      </c>
    </row>
    <row r="4" s="6" customFormat="1" ht="12">
      <c r="A4" s="5" t="s">
        <v>3</v>
      </c>
    </row>
    <row r="5" s="6" customFormat="1" ht="12"/>
    <row r="6" spans="1:5" s="6" customFormat="1" ht="12.75">
      <c r="A6" s="33" t="s">
        <v>4</v>
      </c>
      <c r="B6" s="34"/>
      <c r="D6" s="32" t="s">
        <v>84</v>
      </c>
      <c r="E6" s="22"/>
    </row>
    <row r="7" s="6" customFormat="1" ht="12"/>
    <row r="8" spans="2:17" s="6" customFormat="1" ht="12">
      <c r="B8" s="14" t="s">
        <v>9</v>
      </c>
      <c r="C8" s="10"/>
      <c r="D8" s="9" t="s">
        <v>52</v>
      </c>
      <c r="E8" s="10"/>
      <c r="F8" s="10"/>
      <c r="G8" s="10"/>
      <c r="H8" s="10"/>
      <c r="I8" s="10"/>
      <c r="J8" s="10"/>
      <c r="K8" s="15"/>
      <c r="L8" s="7"/>
      <c r="M8" s="7"/>
      <c r="N8" s="7"/>
      <c r="O8" s="7"/>
      <c r="P8" s="7"/>
      <c r="Q8" s="7"/>
    </row>
    <row r="9" spans="2:17" s="6" customFormat="1" ht="12.75">
      <c r="B9" s="16" t="s">
        <v>11</v>
      </c>
      <c r="C9" s="11"/>
      <c r="D9" s="29" t="s">
        <v>53</v>
      </c>
      <c r="E9" s="30"/>
      <c r="F9" s="30"/>
      <c r="G9" s="30"/>
      <c r="H9" s="30"/>
      <c r="I9" s="30"/>
      <c r="J9" s="30"/>
      <c r="K9" s="31"/>
      <c r="L9" s="7"/>
      <c r="M9" s="7"/>
      <c r="N9" s="7"/>
      <c r="O9" s="7"/>
      <c r="P9" s="7"/>
      <c r="Q9" s="7"/>
    </row>
    <row r="10" spans="2:17" s="6" customFormat="1" ht="12">
      <c r="B10" s="17" t="s">
        <v>5</v>
      </c>
      <c r="C10" s="8"/>
      <c r="D10" s="8" t="s">
        <v>85</v>
      </c>
      <c r="E10" s="8"/>
      <c r="F10" s="8"/>
      <c r="G10" s="8"/>
      <c r="H10" s="8"/>
      <c r="I10" s="8"/>
      <c r="J10" s="8"/>
      <c r="K10" s="18"/>
      <c r="L10" s="7"/>
      <c r="M10" s="7"/>
      <c r="N10" s="7"/>
      <c r="O10" s="7"/>
      <c r="P10" s="7"/>
      <c r="Q10" s="7"/>
    </row>
    <row r="11" spans="2:17" s="6" customFormat="1" ht="12">
      <c r="B11" s="17" t="s">
        <v>6</v>
      </c>
      <c r="C11" s="8"/>
      <c r="D11" s="13">
        <v>2002</v>
      </c>
      <c r="E11" s="13"/>
      <c r="F11" s="13"/>
      <c r="G11" s="8"/>
      <c r="H11" s="8"/>
      <c r="I11" s="8"/>
      <c r="J11" s="8"/>
      <c r="K11" s="18"/>
      <c r="L11" s="7"/>
      <c r="M11" s="7"/>
      <c r="N11" s="7"/>
      <c r="O11" s="7"/>
      <c r="P11" s="7"/>
      <c r="Q11" s="7"/>
    </row>
    <row r="12" spans="2:17" s="6" customFormat="1" ht="12">
      <c r="B12" s="17" t="s">
        <v>7</v>
      </c>
      <c r="C12" s="8"/>
      <c r="D12" s="8" t="s">
        <v>12</v>
      </c>
      <c r="E12" s="8"/>
      <c r="F12" s="8"/>
      <c r="G12" s="8"/>
      <c r="H12" s="8"/>
      <c r="I12" s="8"/>
      <c r="J12" s="8"/>
      <c r="K12" s="18"/>
      <c r="L12" s="7"/>
      <c r="M12" s="7"/>
      <c r="N12" s="7"/>
      <c r="O12" s="7"/>
      <c r="P12" s="7"/>
      <c r="Q12" s="7"/>
    </row>
    <row r="13" spans="2:17" s="6" customFormat="1" ht="12">
      <c r="B13" s="19" t="s">
        <v>8</v>
      </c>
      <c r="C13" s="12"/>
      <c r="D13" s="12" t="s">
        <v>54</v>
      </c>
      <c r="E13" s="12"/>
      <c r="F13" s="12"/>
      <c r="G13" s="12"/>
      <c r="H13" s="12"/>
      <c r="I13" s="12"/>
      <c r="J13" s="12"/>
      <c r="K13" s="20"/>
      <c r="L13" s="7"/>
      <c r="M13" s="7"/>
      <c r="N13" s="7"/>
      <c r="O13" s="7"/>
      <c r="P13" s="7"/>
      <c r="Q13" s="7"/>
    </row>
    <row r="16" spans="2:23" ht="36">
      <c r="B16" s="24"/>
      <c r="C16" s="24"/>
      <c r="D16" s="24"/>
      <c r="E16" s="24"/>
      <c r="F16" s="39" t="s">
        <v>70</v>
      </c>
      <c r="G16" s="39" t="s">
        <v>71</v>
      </c>
      <c r="H16" s="39" t="s">
        <v>72</v>
      </c>
      <c r="I16" s="39" t="s">
        <v>73</v>
      </c>
      <c r="J16" s="39" t="s">
        <v>74</v>
      </c>
      <c r="K16" s="39" t="s">
        <v>75</v>
      </c>
      <c r="L16" s="39" t="s">
        <v>76</v>
      </c>
      <c r="M16" s="39" t="s">
        <v>77</v>
      </c>
      <c r="N16" s="39" t="s">
        <v>78</v>
      </c>
      <c r="O16" s="39" t="s">
        <v>79</v>
      </c>
      <c r="P16" s="39" t="s">
        <v>80</v>
      </c>
      <c r="Q16" s="39" t="s">
        <v>81</v>
      </c>
      <c r="R16" s="40" t="s">
        <v>82</v>
      </c>
      <c r="S16" s="25"/>
      <c r="T16" s="25"/>
      <c r="U16" s="25"/>
      <c r="V16" s="26"/>
      <c r="W16" s="26"/>
    </row>
    <row r="17" spans="2:23" ht="12.75">
      <c r="B17" s="35" t="s">
        <v>10</v>
      </c>
      <c r="C17" s="36"/>
      <c r="D17" s="37"/>
      <c r="E17" s="38" t="s">
        <v>83</v>
      </c>
      <c r="F17" s="41">
        <v>1701</v>
      </c>
      <c r="G17" s="41">
        <v>1702</v>
      </c>
      <c r="H17" s="41">
        <v>1703</v>
      </c>
      <c r="I17" s="41">
        <v>1704</v>
      </c>
      <c r="J17" s="41">
        <v>1705</v>
      </c>
      <c r="K17" s="41">
        <v>1706</v>
      </c>
      <c r="L17" s="41">
        <v>1707</v>
      </c>
      <c r="M17" s="41">
        <v>1708</v>
      </c>
      <c r="N17" s="41">
        <v>1709</v>
      </c>
      <c r="O17" s="41">
        <v>1710</v>
      </c>
      <c r="P17" s="41">
        <v>1711</v>
      </c>
      <c r="Q17" s="42">
        <v>1712</v>
      </c>
      <c r="R17" s="43">
        <v>17</v>
      </c>
      <c r="S17" s="27"/>
      <c r="T17" s="27"/>
      <c r="U17" s="27"/>
      <c r="V17" s="28"/>
      <c r="W17" s="26"/>
    </row>
    <row r="18" spans="2:17" ht="12.75">
      <c r="B18" s="3"/>
      <c r="C18" s="4"/>
      <c r="D18" s="4"/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</row>
    <row r="19" spans="2:20" ht="12.75" customHeight="1">
      <c r="B19" s="44" t="s">
        <v>55</v>
      </c>
      <c r="C19" s="45"/>
      <c r="D19" s="45"/>
      <c r="E19" s="46" t="s">
        <v>13</v>
      </c>
      <c r="F19" s="47">
        <v>5994</v>
      </c>
      <c r="G19" s="47">
        <v>611</v>
      </c>
      <c r="H19" s="47">
        <v>6025</v>
      </c>
      <c r="I19" s="47">
        <v>3842</v>
      </c>
      <c r="J19" s="47">
        <v>12204</v>
      </c>
      <c r="K19" s="47">
        <v>1776</v>
      </c>
      <c r="L19" s="47">
        <v>2671</v>
      </c>
      <c r="M19" s="47">
        <v>5909</v>
      </c>
      <c r="N19" s="47">
        <v>8579</v>
      </c>
      <c r="O19" s="47">
        <v>9779</v>
      </c>
      <c r="P19" s="47">
        <v>3784</v>
      </c>
      <c r="Q19" s="47">
        <v>6923</v>
      </c>
      <c r="R19" s="47">
        <f aca="true" t="shared" si="0" ref="R19:R42">SUM(F19:Q19)</f>
        <v>68097</v>
      </c>
      <c r="S19" s="21"/>
      <c r="T19" s="21"/>
    </row>
    <row r="20" spans="2:21" ht="12.75" customHeight="1">
      <c r="B20" s="44" t="s">
        <v>56</v>
      </c>
      <c r="C20" s="45"/>
      <c r="D20" s="45"/>
      <c r="E20" s="46" t="s">
        <v>14</v>
      </c>
      <c r="F20" s="47">
        <v>4415</v>
      </c>
      <c r="G20" s="47">
        <v>533</v>
      </c>
      <c r="H20" s="47">
        <v>5352</v>
      </c>
      <c r="I20" s="47">
        <v>1737</v>
      </c>
      <c r="J20" s="47">
        <v>5036</v>
      </c>
      <c r="K20" s="47">
        <v>1190</v>
      </c>
      <c r="L20" s="47">
        <v>1651</v>
      </c>
      <c r="M20" s="47">
        <v>3091</v>
      </c>
      <c r="N20" s="47">
        <v>2351</v>
      </c>
      <c r="O20" s="47">
        <v>2453</v>
      </c>
      <c r="P20" s="47">
        <v>2495</v>
      </c>
      <c r="Q20" s="47">
        <v>3528</v>
      </c>
      <c r="R20" s="47">
        <f t="shared" si="0"/>
        <v>33832</v>
      </c>
      <c r="S20" s="21"/>
      <c r="T20" s="21"/>
      <c r="U20" s="21"/>
    </row>
    <row r="21" spans="2:21" ht="12.75" customHeight="1">
      <c r="B21" s="44" t="s">
        <v>57</v>
      </c>
      <c r="C21" s="45"/>
      <c r="D21" s="45"/>
      <c r="E21" s="46" t="s">
        <v>15</v>
      </c>
      <c r="F21" s="47">
        <v>356</v>
      </c>
      <c r="G21" s="47">
        <v>7</v>
      </c>
      <c r="H21" s="47">
        <v>139</v>
      </c>
      <c r="I21" s="47">
        <v>5</v>
      </c>
      <c r="J21" s="47">
        <v>63</v>
      </c>
      <c r="K21" s="47">
        <v>36</v>
      </c>
      <c r="L21" s="47">
        <v>48</v>
      </c>
      <c r="M21" s="47">
        <v>21</v>
      </c>
      <c r="N21" s="47">
        <v>12</v>
      </c>
      <c r="O21" s="47">
        <v>109</v>
      </c>
      <c r="P21" s="47">
        <v>24</v>
      </c>
      <c r="Q21" s="47">
        <v>27</v>
      </c>
      <c r="R21" s="47">
        <f t="shared" si="0"/>
        <v>847</v>
      </c>
      <c r="S21" s="21"/>
      <c r="T21" s="21"/>
      <c r="U21" s="21"/>
    </row>
    <row r="22" spans="2:21" ht="12.75" customHeight="1">
      <c r="B22" s="44" t="s">
        <v>58</v>
      </c>
      <c r="C22" s="45"/>
      <c r="D22" s="45"/>
      <c r="E22" s="46" t="s">
        <v>16</v>
      </c>
      <c r="F22" s="47">
        <v>166</v>
      </c>
      <c r="G22" s="47">
        <v>2</v>
      </c>
      <c r="H22" s="47">
        <v>265</v>
      </c>
      <c r="I22" s="47">
        <v>11</v>
      </c>
      <c r="J22" s="47">
        <v>475</v>
      </c>
      <c r="K22" s="47">
        <v>243</v>
      </c>
      <c r="L22" s="47">
        <v>47</v>
      </c>
      <c r="M22" s="47">
        <v>280</v>
      </c>
      <c r="N22" s="47">
        <v>145</v>
      </c>
      <c r="O22" s="47">
        <v>98</v>
      </c>
      <c r="P22" s="47">
        <v>58</v>
      </c>
      <c r="Q22" s="47">
        <v>138</v>
      </c>
      <c r="R22" s="47">
        <f t="shared" si="0"/>
        <v>1928</v>
      </c>
      <c r="S22" s="21"/>
      <c r="T22" s="21"/>
      <c r="U22" s="21"/>
    </row>
    <row r="23" spans="2:21" ht="12.75" customHeight="1">
      <c r="B23" s="44" t="s">
        <v>59</v>
      </c>
      <c r="C23" s="45"/>
      <c r="D23" s="45"/>
      <c r="E23" s="46" t="s">
        <v>17</v>
      </c>
      <c r="F23" s="47">
        <v>195</v>
      </c>
      <c r="G23" s="47">
        <v>0</v>
      </c>
      <c r="H23" s="47">
        <v>105</v>
      </c>
      <c r="I23" s="47">
        <v>1163</v>
      </c>
      <c r="J23" s="47">
        <v>4337</v>
      </c>
      <c r="K23" s="47">
        <v>254</v>
      </c>
      <c r="L23" s="47">
        <v>434</v>
      </c>
      <c r="M23" s="47">
        <v>1296</v>
      </c>
      <c r="N23" s="47">
        <v>3621</v>
      </c>
      <c r="O23" s="47">
        <v>3884</v>
      </c>
      <c r="P23" s="47">
        <v>477</v>
      </c>
      <c r="Q23" s="47">
        <v>1632</v>
      </c>
      <c r="R23" s="47">
        <f t="shared" si="0"/>
        <v>17398</v>
      </c>
      <c r="S23" s="21"/>
      <c r="T23" s="21"/>
      <c r="U23" s="21"/>
    </row>
    <row r="24" spans="2:21" ht="12.75" customHeight="1">
      <c r="B24" s="44" t="s">
        <v>60</v>
      </c>
      <c r="C24" s="45"/>
      <c r="D24" s="45"/>
      <c r="E24" s="46" t="s">
        <v>18</v>
      </c>
      <c r="F24" s="47">
        <v>16</v>
      </c>
      <c r="G24" s="47">
        <v>0</v>
      </c>
      <c r="H24" s="47">
        <v>55</v>
      </c>
      <c r="I24" s="47">
        <v>23</v>
      </c>
      <c r="J24" s="47">
        <v>179</v>
      </c>
      <c r="K24" s="47">
        <v>3</v>
      </c>
      <c r="L24" s="47">
        <v>9</v>
      </c>
      <c r="M24" s="47">
        <v>7</v>
      </c>
      <c r="N24" s="47">
        <v>28</v>
      </c>
      <c r="O24" s="47">
        <v>121</v>
      </c>
      <c r="P24" s="47">
        <v>7</v>
      </c>
      <c r="Q24" s="47">
        <v>11</v>
      </c>
      <c r="R24" s="47">
        <f t="shared" si="0"/>
        <v>459</v>
      </c>
      <c r="S24" s="21"/>
      <c r="T24" s="21"/>
      <c r="U24" s="21"/>
    </row>
    <row r="25" spans="2:21" ht="12.75" customHeight="1">
      <c r="B25" s="44" t="s">
        <v>61</v>
      </c>
      <c r="C25" s="45"/>
      <c r="D25" s="45"/>
      <c r="E25" s="46" t="s">
        <v>19</v>
      </c>
      <c r="F25" s="47">
        <v>340</v>
      </c>
      <c r="G25" s="47">
        <v>19</v>
      </c>
      <c r="H25" s="47">
        <v>13</v>
      </c>
      <c r="I25" s="47">
        <v>778</v>
      </c>
      <c r="J25" s="47">
        <v>1416</v>
      </c>
      <c r="K25" s="47">
        <v>41</v>
      </c>
      <c r="L25" s="47">
        <v>86</v>
      </c>
      <c r="M25" s="47">
        <v>1134</v>
      </c>
      <c r="N25" s="47">
        <v>2281</v>
      </c>
      <c r="O25" s="47">
        <v>2755</v>
      </c>
      <c r="P25" s="47">
        <v>506</v>
      </c>
      <c r="Q25" s="47">
        <v>1510</v>
      </c>
      <c r="R25" s="47">
        <f t="shared" si="0"/>
        <v>10879</v>
      </c>
      <c r="S25" s="21"/>
      <c r="T25" s="21"/>
      <c r="U25" s="21"/>
    </row>
    <row r="26" spans="2:21" ht="12.75" customHeight="1">
      <c r="B26" s="44" t="s">
        <v>62</v>
      </c>
      <c r="C26" s="45"/>
      <c r="D26" s="45"/>
      <c r="E26" s="46" t="s">
        <v>20</v>
      </c>
      <c r="F26" s="47">
        <v>506</v>
      </c>
      <c r="G26" s="47">
        <v>50</v>
      </c>
      <c r="H26" s="47">
        <v>96</v>
      </c>
      <c r="I26" s="47">
        <v>125</v>
      </c>
      <c r="J26" s="47">
        <v>698</v>
      </c>
      <c r="K26" s="47">
        <v>9</v>
      </c>
      <c r="L26" s="47">
        <v>396</v>
      </c>
      <c r="M26" s="47">
        <v>80</v>
      </c>
      <c r="N26" s="47">
        <v>141</v>
      </c>
      <c r="O26" s="47">
        <v>359</v>
      </c>
      <c r="P26" s="47">
        <v>217</v>
      </c>
      <c r="Q26" s="47">
        <v>77</v>
      </c>
      <c r="R26" s="47">
        <f t="shared" si="0"/>
        <v>2754</v>
      </c>
      <c r="S26" s="21"/>
      <c r="T26" s="21"/>
      <c r="U26" s="21"/>
    </row>
    <row r="27" spans="2:21" ht="12.75" customHeight="1">
      <c r="B27" s="44" t="s">
        <v>63</v>
      </c>
      <c r="C27" s="45"/>
      <c r="D27" s="45"/>
      <c r="E27" s="46" t="s">
        <v>21</v>
      </c>
      <c r="F27" s="47">
        <v>5409</v>
      </c>
      <c r="G27" s="47">
        <v>521</v>
      </c>
      <c r="H27" s="47">
        <v>5748</v>
      </c>
      <c r="I27" s="47">
        <v>2255</v>
      </c>
      <c r="J27" s="47">
        <v>8564</v>
      </c>
      <c r="K27" s="47">
        <v>1422</v>
      </c>
      <c r="L27" s="47">
        <v>1783</v>
      </c>
      <c r="M27" s="47">
        <v>3814</v>
      </c>
      <c r="N27" s="47">
        <v>4853</v>
      </c>
      <c r="O27" s="47">
        <v>5738</v>
      </c>
      <c r="P27" s="47">
        <v>3274</v>
      </c>
      <c r="Q27" s="47">
        <v>4904</v>
      </c>
      <c r="R27" s="47">
        <f t="shared" si="0"/>
        <v>48285</v>
      </c>
      <c r="S27" s="21"/>
      <c r="T27" s="21"/>
      <c r="U27" s="21"/>
    </row>
    <row r="28" spans="2:21" ht="12.75" customHeight="1">
      <c r="B28" s="44" t="s">
        <v>64</v>
      </c>
      <c r="C28" s="45"/>
      <c r="D28" s="45"/>
      <c r="E28" s="46" t="s">
        <v>22</v>
      </c>
      <c r="F28" s="47">
        <f>SUM(F19-F27)</f>
        <v>585</v>
      </c>
      <c r="G28" s="47">
        <f aca="true" t="shared" si="1" ref="G28:R28">SUM(G19-G27)</f>
        <v>90</v>
      </c>
      <c r="H28" s="47">
        <f t="shared" si="1"/>
        <v>277</v>
      </c>
      <c r="I28" s="47">
        <f t="shared" si="1"/>
        <v>1587</v>
      </c>
      <c r="J28" s="47">
        <f t="shared" si="1"/>
        <v>3640</v>
      </c>
      <c r="K28" s="47">
        <f t="shared" si="1"/>
        <v>354</v>
      </c>
      <c r="L28" s="47">
        <f t="shared" si="1"/>
        <v>888</v>
      </c>
      <c r="M28" s="47">
        <f t="shared" si="1"/>
        <v>2095</v>
      </c>
      <c r="N28" s="47">
        <f t="shared" si="1"/>
        <v>3726</v>
      </c>
      <c r="O28" s="47">
        <f t="shared" si="1"/>
        <v>4041</v>
      </c>
      <c r="P28" s="47">
        <f t="shared" si="1"/>
        <v>510</v>
      </c>
      <c r="Q28" s="47">
        <f t="shared" si="1"/>
        <v>2019</v>
      </c>
      <c r="R28" s="47">
        <f t="shared" si="1"/>
        <v>19812</v>
      </c>
      <c r="S28" s="21"/>
      <c r="T28" s="21"/>
      <c r="U28" s="21"/>
    </row>
    <row r="29" spans="2:21" ht="12.75" customHeight="1">
      <c r="B29" s="44" t="s">
        <v>65</v>
      </c>
      <c r="C29" s="45"/>
      <c r="D29" s="45"/>
      <c r="E29" s="46" t="s">
        <v>23</v>
      </c>
      <c r="F29" s="47">
        <v>156</v>
      </c>
      <c r="G29" s="47">
        <v>14</v>
      </c>
      <c r="H29" s="47">
        <v>102</v>
      </c>
      <c r="I29" s="47">
        <v>20</v>
      </c>
      <c r="J29" s="47">
        <v>57</v>
      </c>
      <c r="K29" s="47">
        <v>217</v>
      </c>
      <c r="L29" s="47">
        <v>33</v>
      </c>
      <c r="M29" s="47">
        <v>75</v>
      </c>
      <c r="N29" s="47">
        <v>208</v>
      </c>
      <c r="O29" s="47">
        <v>55</v>
      </c>
      <c r="P29" s="47">
        <v>34</v>
      </c>
      <c r="Q29" s="47">
        <v>47</v>
      </c>
      <c r="R29" s="47">
        <f t="shared" si="0"/>
        <v>1018</v>
      </c>
      <c r="S29" s="21"/>
      <c r="T29" s="21"/>
      <c r="U29" s="21"/>
    </row>
    <row r="30" spans="2:21" ht="12.75" customHeight="1">
      <c r="B30" s="44" t="s">
        <v>66</v>
      </c>
      <c r="C30" s="45"/>
      <c r="D30" s="45"/>
      <c r="E30" s="46" t="s">
        <v>24</v>
      </c>
      <c r="F30" s="47">
        <v>1732</v>
      </c>
      <c r="G30" s="47">
        <v>220</v>
      </c>
      <c r="H30" s="47">
        <v>2056</v>
      </c>
      <c r="I30" s="47">
        <v>132</v>
      </c>
      <c r="J30" s="47">
        <v>478</v>
      </c>
      <c r="K30" s="47">
        <v>90</v>
      </c>
      <c r="L30" s="47">
        <v>69</v>
      </c>
      <c r="M30" s="47">
        <v>259</v>
      </c>
      <c r="N30" s="47">
        <v>306</v>
      </c>
      <c r="O30" s="47">
        <v>245</v>
      </c>
      <c r="P30" s="47">
        <v>523</v>
      </c>
      <c r="Q30" s="47">
        <v>966</v>
      </c>
      <c r="R30" s="47">
        <f t="shared" si="0"/>
        <v>7076</v>
      </c>
      <c r="S30" s="21"/>
      <c r="T30" s="21"/>
      <c r="U30" s="21"/>
    </row>
    <row r="31" spans="2:21" ht="12.75">
      <c r="B31" s="44" t="s">
        <v>67</v>
      </c>
      <c r="C31" s="45"/>
      <c r="D31" s="45"/>
      <c r="E31" s="46" t="s">
        <v>25</v>
      </c>
      <c r="F31" s="47">
        <v>311</v>
      </c>
      <c r="G31" s="47">
        <v>33</v>
      </c>
      <c r="H31" s="47">
        <v>316</v>
      </c>
      <c r="I31" s="47">
        <v>76</v>
      </c>
      <c r="J31" s="47">
        <v>256</v>
      </c>
      <c r="K31" s="47">
        <v>10</v>
      </c>
      <c r="L31" s="47">
        <v>33</v>
      </c>
      <c r="M31" s="47">
        <v>218</v>
      </c>
      <c r="N31" s="47">
        <v>275</v>
      </c>
      <c r="O31" s="47">
        <v>111</v>
      </c>
      <c r="P31" s="47">
        <v>59</v>
      </c>
      <c r="Q31" s="47">
        <v>779</v>
      </c>
      <c r="R31" s="47">
        <f t="shared" si="0"/>
        <v>2477</v>
      </c>
      <c r="S31" s="21"/>
      <c r="T31" s="21"/>
      <c r="U31" s="21"/>
    </row>
    <row r="32" spans="2:21" ht="12.75">
      <c r="B32" s="44" t="s">
        <v>68</v>
      </c>
      <c r="C32" s="45"/>
      <c r="D32" s="45"/>
      <c r="E32" s="46" t="s">
        <v>26</v>
      </c>
      <c r="F32" s="47">
        <v>2851</v>
      </c>
      <c r="G32" s="47">
        <v>247</v>
      </c>
      <c r="H32" s="47">
        <v>3129</v>
      </c>
      <c r="I32" s="47">
        <v>2019</v>
      </c>
      <c r="J32" s="47">
        <v>7671</v>
      </c>
      <c r="K32" s="47">
        <v>1067</v>
      </c>
      <c r="L32" s="47">
        <v>1605</v>
      </c>
      <c r="M32" s="47">
        <v>3227</v>
      </c>
      <c r="N32" s="47">
        <v>4028</v>
      </c>
      <c r="O32" s="47">
        <v>5158</v>
      </c>
      <c r="P32" s="47">
        <v>2627</v>
      </c>
      <c r="Q32" s="47">
        <v>3076</v>
      </c>
      <c r="R32" s="47">
        <f t="shared" si="0"/>
        <v>36705</v>
      </c>
      <c r="S32" s="21"/>
      <c r="T32" s="21"/>
      <c r="U32" s="21"/>
    </row>
    <row r="33" spans="2:21" ht="12.75">
      <c r="B33" s="44" t="s">
        <v>69</v>
      </c>
      <c r="C33" s="45"/>
      <c r="D33" s="45"/>
      <c r="E33" s="46" t="s">
        <v>27</v>
      </c>
      <c r="F33" s="47">
        <v>7</v>
      </c>
      <c r="G33" s="47">
        <v>0</v>
      </c>
      <c r="H33" s="47">
        <v>2</v>
      </c>
      <c r="I33" s="47">
        <v>0</v>
      </c>
      <c r="J33" s="47">
        <v>0</v>
      </c>
      <c r="K33" s="47">
        <v>5</v>
      </c>
      <c r="L33" s="47">
        <v>1</v>
      </c>
      <c r="M33" s="47">
        <v>0</v>
      </c>
      <c r="N33" s="47">
        <v>0</v>
      </c>
      <c r="O33" s="47">
        <v>2</v>
      </c>
      <c r="P33" s="47">
        <v>0</v>
      </c>
      <c r="Q33" s="47">
        <v>0</v>
      </c>
      <c r="R33" s="47">
        <f t="shared" si="0"/>
        <v>17</v>
      </c>
      <c r="S33" s="21"/>
      <c r="T33" s="21"/>
      <c r="U33" s="21"/>
    </row>
    <row r="34" spans="2:21" ht="12.75">
      <c r="B34" s="44" t="s">
        <v>28</v>
      </c>
      <c r="C34" s="45"/>
      <c r="D34" s="45"/>
      <c r="E34" s="46" t="s">
        <v>29</v>
      </c>
      <c r="F34" s="47">
        <v>190</v>
      </c>
      <c r="G34" s="47">
        <v>3</v>
      </c>
      <c r="H34" s="47">
        <v>43</v>
      </c>
      <c r="I34" s="47">
        <v>1</v>
      </c>
      <c r="J34" s="47">
        <v>4</v>
      </c>
      <c r="K34" s="47">
        <v>2</v>
      </c>
      <c r="L34" s="47">
        <v>4</v>
      </c>
      <c r="M34" s="47">
        <v>2</v>
      </c>
      <c r="N34" s="47">
        <v>0</v>
      </c>
      <c r="O34" s="47">
        <v>7</v>
      </c>
      <c r="P34" s="47">
        <v>5</v>
      </c>
      <c r="Q34" s="47">
        <v>19</v>
      </c>
      <c r="R34" s="47">
        <f t="shared" si="0"/>
        <v>280</v>
      </c>
      <c r="S34" s="21"/>
      <c r="T34" s="21"/>
      <c r="U34" s="21"/>
    </row>
    <row r="35" spans="2:21" ht="12.75">
      <c r="B35" s="44" t="s">
        <v>30</v>
      </c>
      <c r="C35" s="45"/>
      <c r="D35" s="45"/>
      <c r="E35" s="46" t="s">
        <v>31</v>
      </c>
      <c r="F35" s="47">
        <v>26</v>
      </c>
      <c r="G35" s="47">
        <v>0</v>
      </c>
      <c r="H35" s="47">
        <v>18</v>
      </c>
      <c r="I35" s="47">
        <v>0</v>
      </c>
      <c r="J35" s="47">
        <v>2</v>
      </c>
      <c r="K35" s="47">
        <v>0</v>
      </c>
      <c r="L35" s="47">
        <v>2</v>
      </c>
      <c r="M35" s="47">
        <v>0</v>
      </c>
      <c r="N35" s="47">
        <v>2</v>
      </c>
      <c r="O35" s="47">
        <v>6</v>
      </c>
      <c r="P35" s="47">
        <v>0</v>
      </c>
      <c r="Q35" s="47">
        <v>2</v>
      </c>
      <c r="R35" s="47">
        <f t="shared" si="0"/>
        <v>58</v>
      </c>
      <c r="S35" s="21"/>
      <c r="T35" s="21"/>
      <c r="U35" s="21"/>
    </row>
    <row r="36" spans="2:21" ht="12.75">
      <c r="B36" s="44" t="s">
        <v>32</v>
      </c>
      <c r="C36" s="45"/>
      <c r="D36" s="45"/>
      <c r="E36" s="46" t="s">
        <v>33</v>
      </c>
      <c r="F36" s="47">
        <v>136</v>
      </c>
      <c r="G36" s="47">
        <v>4</v>
      </c>
      <c r="H36" s="47">
        <v>82</v>
      </c>
      <c r="I36" s="47">
        <v>7</v>
      </c>
      <c r="J36" s="47">
        <v>96</v>
      </c>
      <c r="K36" s="47">
        <v>31</v>
      </c>
      <c r="L36" s="47">
        <v>36</v>
      </c>
      <c r="M36" s="47">
        <v>33</v>
      </c>
      <c r="N36" s="47">
        <v>34</v>
      </c>
      <c r="O36" s="47">
        <v>154</v>
      </c>
      <c r="P36" s="47">
        <v>26</v>
      </c>
      <c r="Q36" s="47">
        <v>15</v>
      </c>
      <c r="R36" s="47">
        <f t="shared" si="0"/>
        <v>654</v>
      </c>
      <c r="S36" s="21"/>
      <c r="T36" s="21"/>
      <c r="U36" s="21"/>
    </row>
    <row r="37" spans="2:21" ht="12.75">
      <c r="B37" s="44" t="s">
        <v>34</v>
      </c>
      <c r="C37" s="45"/>
      <c r="D37" s="45"/>
      <c r="E37" s="46" t="s">
        <v>35</v>
      </c>
      <c r="F37" s="47">
        <v>35</v>
      </c>
      <c r="G37" s="47">
        <v>109</v>
      </c>
      <c r="H37" s="47">
        <v>131</v>
      </c>
      <c r="I37" s="47">
        <v>150</v>
      </c>
      <c r="J37" s="47">
        <v>46</v>
      </c>
      <c r="K37" s="47">
        <v>8</v>
      </c>
      <c r="L37" s="47">
        <v>8</v>
      </c>
      <c r="M37" s="47">
        <v>10</v>
      </c>
      <c r="N37" s="47">
        <v>25</v>
      </c>
      <c r="O37" s="47">
        <v>82</v>
      </c>
      <c r="P37" s="47">
        <v>122</v>
      </c>
      <c r="Q37" s="47">
        <v>70</v>
      </c>
      <c r="R37" s="47">
        <f t="shared" si="0"/>
        <v>796</v>
      </c>
      <c r="S37" s="21"/>
      <c r="T37" s="21"/>
      <c r="U37" s="21"/>
    </row>
    <row r="38" spans="2:21" ht="12.75">
      <c r="B38" s="44" t="s">
        <v>36</v>
      </c>
      <c r="C38" s="45"/>
      <c r="D38" s="45"/>
      <c r="E38" s="46" t="s">
        <v>37</v>
      </c>
      <c r="F38" s="47">
        <v>1418</v>
      </c>
      <c r="G38" s="47">
        <v>3</v>
      </c>
      <c r="H38" s="47">
        <v>1359</v>
      </c>
      <c r="I38" s="47">
        <v>25</v>
      </c>
      <c r="J38" s="47">
        <v>240</v>
      </c>
      <c r="K38" s="47">
        <v>6</v>
      </c>
      <c r="L38" s="47">
        <v>6</v>
      </c>
      <c r="M38" s="47">
        <v>137</v>
      </c>
      <c r="N38" s="47">
        <v>181</v>
      </c>
      <c r="O38" s="47">
        <v>170</v>
      </c>
      <c r="P38" s="47">
        <v>264</v>
      </c>
      <c r="Q38" s="47">
        <v>609</v>
      </c>
      <c r="R38" s="47">
        <f t="shared" si="0"/>
        <v>4418</v>
      </c>
      <c r="S38" s="21"/>
      <c r="T38" s="21"/>
      <c r="U38" s="21"/>
    </row>
    <row r="39" spans="2:21" ht="12.75">
      <c r="B39" s="44" t="s">
        <v>38</v>
      </c>
      <c r="C39" s="45"/>
      <c r="D39" s="45"/>
      <c r="E39" s="46" t="s">
        <v>39</v>
      </c>
      <c r="F39" s="47">
        <v>3837</v>
      </c>
      <c r="G39" s="47">
        <v>476</v>
      </c>
      <c r="H39" s="47">
        <v>4255</v>
      </c>
      <c r="I39" s="47">
        <v>2899</v>
      </c>
      <c r="J39" s="47">
        <v>9883</v>
      </c>
      <c r="K39" s="47">
        <v>1309</v>
      </c>
      <c r="L39" s="47">
        <v>1309</v>
      </c>
      <c r="M39" s="47">
        <v>4093</v>
      </c>
      <c r="N39" s="47">
        <v>4838</v>
      </c>
      <c r="O39" s="47">
        <v>6791</v>
      </c>
      <c r="P39" s="47">
        <v>3075</v>
      </c>
      <c r="Q39" s="47">
        <v>4300</v>
      </c>
      <c r="R39" s="47">
        <f t="shared" si="0"/>
        <v>47065</v>
      </c>
      <c r="S39" s="21"/>
      <c r="T39" s="21"/>
      <c r="U39" s="21"/>
    </row>
    <row r="40" spans="2:21" ht="12.75">
      <c r="B40" s="44" t="s">
        <v>40</v>
      </c>
      <c r="C40" s="45"/>
      <c r="D40" s="45"/>
      <c r="E40" s="46" t="s">
        <v>41</v>
      </c>
      <c r="F40" s="47">
        <v>450</v>
      </c>
      <c r="G40" s="47">
        <v>15</v>
      </c>
      <c r="H40" s="47">
        <v>152</v>
      </c>
      <c r="I40" s="47">
        <v>673</v>
      </c>
      <c r="J40" s="47">
        <v>1626</v>
      </c>
      <c r="K40" s="47">
        <v>403</v>
      </c>
      <c r="L40" s="47">
        <v>403</v>
      </c>
      <c r="M40" s="47">
        <v>1422</v>
      </c>
      <c r="N40" s="47">
        <v>3308</v>
      </c>
      <c r="O40" s="47">
        <v>2491</v>
      </c>
      <c r="P40" s="47">
        <v>222</v>
      </c>
      <c r="Q40" s="47">
        <v>1686</v>
      </c>
      <c r="R40" s="47">
        <f t="shared" si="0"/>
        <v>12851</v>
      </c>
      <c r="S40" s="21"/>
      <c r="T40" s="21"/>
      <c r="U40" s="21"/>
    </row>
    <row r="41" spans="2:21" ht="12.75">
      <c r="B41" s="44" t="s">
        <v>42</v>
      </c>
      <c r="C41" s="45"/>
      <c r="D41" s="45"/>
      <c r="E41" s="46" t="s">
        <v>43</v>
      </c>
      <c r="F41" s="47">
        <v>100</v>
      </c>
      <c r="G41" s="47">
        <v>8</v>
      </c>
      <c r="H41" s="47">
        <v>55</v>
      </c>
      <c r="I41" s="47">
        <v>89</v>
      </c>
      <c r="J41" s="47">
        <v>288</v>
      </c>
      <c r="K41" s="47">
        <v>44</v>
      </c>
      <c r="L41" s="47">
        <v>44</v>
      </c>
      <c r="M41" s="47">
        <v>188</v>
      </c>
      <c r="N41" s="47">
        <v>212</v>
      </c>
      <c r="O41" s="47">
        <v>225</v>
      </c>
      <c r="P41" s="47">
        <v>74</v>
      </c>
      <c r="Q41" s="47">
        <v>208</v>
      </c>
      <c r="R41" s="47">
        <f t="shared" si="0"/>
        <v>1535</v>
      </c>
      <c r="S41" s="21"/>
      <c r="T41" s="21"/>
      <c r="U41" s="21"/>
    </row>
    <row r="42" spans="2:21" ht="12.75">
      <c r="B42" s="44" t="s">
        <v>44</v>
      </c>
      <c r="C42" s="45"/>
      <c r="D42" s="45"/>
      <c r="E42" s="46" t="s">
        <v>45</v>
      </c>
      <c r="F42" s="47">
        <v>154</v>
      </c>
      <c r="G42" s="47">
        <v>0</v>
      </c>
      <c r="H42" s="47">
        <v>73</v>
      </c>
      <c r="I42" s="47">
        <v>6</v>
      </c>
      <c r="J42" s="47">
        <v>121</v>
      </c>
      <c r="K42" s="47">
        <v>6</v>
      </c>
      <c r="L42" s="47">
        <v>6</v>
      </c>
      <c r="M42" s="47">
        <v>59</v>
      </c>
      <c r="N42" s="47">
        <v>15</v>
      </c>
      <c r="O42" s="47">
        <v>20</v>
      </c>
      <c r="P42" s="47">
        <v>27</v>
      </c>
      <c r="Q42" s="47">
        <v>50</v>
      </c>
      <c r="R42" s="47">
        <f t="shared" si="0"/>
        <v>537</v>
      </c>
      <c r="S42" s="21"/>
      <c r="T42" s="21"/>
      <c r="U42" s="21"/>
    </row>
    <row r="43" spans="2:18" s="23" customFormat="1" ht="12.75">
      <c r="B43" s="44" t="s">
        <v>46</v>
      </c>
      <c r="C43" s="45"/>
      <c r="D43" s="45"/>
      <c r="E43" s="46" t="s">
        <v>47</v>
      </c>
      <c r="F43" s="48">
        <f>SUM((F23+F24+F25+F26)/F19)*100</f>
        <v>17.6343009676343</v>
      </c>
      <c r="G43" s="48">
        <f aca="true" t="shared" si="2" ref="G43:R43">SUM((G23+G24+G25+G26)/G19)*100</f>
        <v>11.292962356792144</v>
      </c>
      <c r="H43" s="48">
        <f t="shared" si="2"/>
        <v>4.464730290456432</v>
      </c>
      <c r="I43" s="48">
        <f t="shared" si="2"/>
        <v>54.372722540343574</v>
      </c>
      <c r="J43" s="48">
        <f t="shared" si="2"/>
        <v>54.32645034414946</v>
      </c>
      <c r="K43" s="48">
        <f t="shared" si="2"/>
        <v>17.286036036036037</v>
      </c>
      <c r="L43" s="48">
        <f t="shared" si="2"/>
        <v>34.631224260576566</v>
      </c>
      <c r="M43" s="48">
        <f t="shared" si="2"/>
        <v>42.596039939075986</v>
      </c>
      <c r="N43" s="48">
        <f t="shared" si="2"/>
        <v>70.76582352255507</v>
      </c>
      <c r="O43" s="48">
        <f t="shared" si="2"/>
        <v>72.79885468861846</v>
      </c>
      <c r="P43" s="48">
        <f t="shared" si="2"/>
        <v>31.89746300211416</v>
      </c>
      <c r="Q43" s="48">
        <f t="shared" si="2"/>
        <v>46.65607395637729</v>
      </c>
      <c r="R43" s="48">
        <f t="shared" si="2"/>
        <v>46.242859450489746</v>
      </c>
    </row>
    <row r="44" spans="2:18" s="23" customFormat="1" ht="12.75">
      <c r="B44" s="44" t="s">
        <v>48</v>
      </c>
      <c r="C44" s="45"/>
      <c r="D44" s="45"/>
      <c r="E44" s="46" t="s">
        <v>49</v>
      </c>
      <c r="F44" s="48">
        <f>SUM(F28/F19)*100</f>
        <v>9.75975975975976</v>
      </c>
      <c r="G44" s="48">
        <f aca="true" t="shared" si="3" ref="G44:R44">SUM(G28/G19)*100</f>
        <v>14.729950900163665</v>
      </c>
      <c r="H44" s="48">
        <f t="shared" si="3"/>
        <v>4.597510373443983</v>
      </c>
      <c r="I44" s="48">
        <f t="shared" si="3"/>
        <v>41.30661114003124</v>
      </c>
      <c r="J44" s="48">
        <f t="shared" si="3"/>
        <v>29.826286463454604</v>
      </c>
      <c r="K44" s="48">
        <f t="shared" si="3"/>
        <v>19.93243243243243</v>
      </c>
      <c r="L44" s="48">
        <f t="shared" si="3"/>
        <v>33.2459752901535</v>
      </c>
      <c r="M44" s="48">
        <f t="shared" si="3"/>
        <v>35.45439160602471</v>
      </c>
      <c r="N44" s="48">
        <f t="shared" si="3"/>
        <v>43.43163538873995</v>
      </c>
      <c r="O44" s="48">
        <f t="shared" si="3"/>
        <v>41.32324368544841</v>
      </c>
      <c r="P44" s="48">
        <f t="shared" si="3"/>
        <v>13.477801268498943</v>
      </c>
      <c r="Q44" s="48">
        <f t="shared" si="3"/>
        <v>29.16365737397082</v>
      </c>
      <c r="R44" s="48">
        <f t="shared" si="3"/>
        <v>29.093792678091546</v>
      </c>
    </row>
    <row r="45" spans="2:18" s="23" customFormat="1" ht="12.75">
      <c r="B45" s="44" t="s">
        <v>50</v>
      </c>
      <c r="C45" s="45"/>
      <c r="D45" s="45"/>
      <c r="E45" s="46" t="s">
        <v>51</v>
      </c>
      <c r="F45" s="48">
        <f>SUM((F37+F38)/F19)*100</f>
        <v>24.240907574240907</v>
      </c>
      <c r="G45" s="48">
        <f aca="true" t="shared" si="4" ref="G45:R45">SUM((G37+G38)/G19)*100</f>
        <v>18.330605564648117</v>
      </c>
      <c r="H45" s="48">
        <f t="shared" si="4"/>
        <v>24.730290456431536</v>
      </c>
      <c r="I45" s="48">
        <f t="shared" si="4"/>
        <v>4.554919312857886</v>
      </c>
      <c r="J45" s="48">
        <f t="shared" si="4"/>
        <v>2.3434939364142906</v>
      </c>
      <c r="K45" s="48">
        <f t="shared" si="4"/>
        <v>0.7882882882882882</v>
      </c>
      <c r="L45" s="48">
        <f t="shared" si="4"/>
        <v>0.5241482590789966</v>
      </c>
      <c r="M45" s="48">
        <f t="shared" si="4"/>
        <v>2.4877305804704686</v>
      </c>
      <c r="N45" s="48">
        <f t="shared" si="4"/>
        <v>2.401212262501457</v>
      </c>
      <c r="O45" s="48">
        <f t="shared" si="4"/>
        <v>2.576950608446672</v>
      </c>
      <c r="P45" s="48">
        <f t="shared" si="4"/>
        <v>10.200845665961946</v>
      </c>
      <c r="Q45" s="48">
        <f t="shared" si="4"/>
        <v>9.80788675429727</v>
      </c>
      <c r="R45" s="48">
        <f t="shared" si="4"/>
        <v>7.656724965857527</v>
      </c>
    </row>
  </sheetData>
  <mergeCells count="3">
    <mergeCell ref="B17:D17"/>
    <mergeCell ref="D9:K9"/>
    <mergeCell ref="A6:B6"/>
  </mergeCells>
  <printOptions/>
  <pageMargins left="0.75" right="0.75" top="1" bottom="1" header="0" footer="0"/>
  <pageSetup fitToHeight="1" fitToWidth="1" horizontalDpi="300" verticalDpi="3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Orlando Son Bal</cp:lastModifiedBy>
  <cp:lastPrinted>2007-08-01T21:04:32Z</cp:lastPrinted>
  <dcterms:created xsi:type="dcterms:W3CDTF">2006-07-09T14:42:40Z</dcterms:created>
  <dcterms:modified xsi:type="dcterms:W3CDTF">2007-08-01T21:04:41Z</dcterms:modified>
  <cp:category/>
  <cp:version/>
  <cp:contentType/>
  <cp:contentStatus/>
</cp:coreProperties>
</file>