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55" yWindow="65506" windowWidth="8145" windowHeight="9345" activeTab="0"/>
  </bookViews>
  <sheets>
    <sheet name="Tabla 10-11" sheetId="1" r:id="rId1"/>
    <sheet name="Hoja2" sheetId="2" r:id="rId2"/>
    <sheet name="Hoja3" sheetId="3" r:id="rId3"/>
  </sheets>
  <definedNames>
    <definedName name="_xlnm.Print_Area" localSheetId="0">'Tabla 10-11'!$B$1:$O$88</definedName>
  </definedNames>
  <calcPr fullCalcOnLoad="1"/>
</workbook>
</file>

<file path=xl/sharedStrings.xml><?xml version="1.0" encoding="utf-8"?>
<sst xmlns="http://schemas.openxmlformats.org/spreadsheetml/2006/main" count="172" uniqueCount="172">
  <si>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</si>
  <si>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</si>
  <si>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</si>
  <si>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</si>
  <si>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</si>
  <si>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</si>
  <si>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Cobertura Geográfica</t>
  </si>
  <si>
    <t>Unidad de Medida</t>
  </si>
  <si>
    <t xml:space="preserve">Número de personas </t>
  </si>
  <si>
    <t>Código Departamento y Municipio</t>
  </si>
  <si>
    <t>Código de campo</t>
  </si>
  <si>
    <t xml:space="preserve"> 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</si>
  <si>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</si>
  <si>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</si>
  <si>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</si>
  <si>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</si>
  <si>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</si>
  <si>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</si>
  <si>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</si>
  <si>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</si>
  <si>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</si>
  <si>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Departamento de Retalhuleu</t>
  </si>
  <si>
    <t>San Sebastian</t>
  </si>
  <si>
    <t>Santa Cruz Mulúa</t>
  </si>
  <si>
    <t>San Martín Zapotitlán</t>
  </si>
  <si>
    <t>San Felipe Retalhuleu</t>
  </si>
  <si>
    <t>San Andrés Villa Seca</t>
  </si>
  <si>
    <t>Champerico</t>
  </si>
  <si>
    <t>Nuevo San Carlos</t>
  </si>
  <si>
    <t>El Asintal</t>
  </si>
  <si>
    <t>Municipios del Departamento de Retalhuleu</t>
  </si>
  <si>
    <t>10a Población de 3 a 14 años</t>
  </si>
  <si>
    <t>POB3A14</t>
  </si>
  <si>
    <t xml:space="preserve">10b Población de 5 a 6 años </t>
  </si>
  <si>
    <t>POB5A6</t>
  </si>
  <si>
    <t>10c Población de 3 a 14 años Hombre</t>
  </si>
  <si>
    <t>POB3A14H</t>
  </si>
  <si>
    <t>10d Población de 3 a 14 años Mujer</t>
  </si>
  <si>
    <t>POB3A14M</t>
  </si>
  <si>
    <t>10f Población de 3 a 14 años inscritos inicial preprimaria</t>
  </si>
  <si>
    <t>T3A14PP</t>
  </si>
  <si>
    <t>10g Población de 5 a 6 años inscritos inicial preprimaria</t>
  </si>
  <si>
    <t>T5A6PP</t>
  </si>
  <si>
    <t>10h Población de 3 a 14 años inscritos inial preprimaria Hombre</t>
  </si>
  <si>
    <t>T3A14PPH</t>
  </si>
  <si>
    <t>10i Población de 3 a 14 años inscritos preprimaria Mujer</t>
  </si>
  <si>
    <t>T3A14PPM</t>
  </si>
  <si>
    <t>10j Población de 3 a 14 años inscritos inicial preprimaria Urbano</t>
  </si>
  <si>
    <t>T3A14PPUR</t>
  </si>
  <si>
    <t>10k Población de 3 a 14 años inscritos preprimaria Rural</t>
  </si>
  <si>
    <t>T3A14PPRU</t>
  </si>
  <si>
    <t>10l Tasa de Escolarización preprimaria</t>
  </si>
  <si>
    <t>P_PP</t>
  </si>
  <si>
    <t>10m Tasa de Escolarización preprimaria Hombre</t>
  </si>
  <si>
    <t>P_PP_H</t>
  </si>
  <si>
    <t>10o Tasa de Escolarización preprimaria Mujer</t>
  </si>
  <si>
    <t>P_PP_M</t>
  </si>
  <si>
    <t>10r Tasa de Neta de Cobertura Preprimaria</t>
  </si>
  <si>
    <t>COB_PP</t>
  </si>
  <si>
    <t>10s Población de 6 a 15 años</t>
  </si>
  <si>
    <t>POB6A15</t>
  </si>
  <si>
    <t>10t Población de 7 a 12 años</t>
  </si>
  <si>
    <t>POB7A12</t>
  </si>
  <si>
    <t>10u Población de 6 a 15 años Hombre</t>
  </si>
  <si>
    <t>POB6A15H</t>
  </si>
  <si>
    <t>10v Población de 6 a 15 años Mujer</t>
  </si>
  <si>
    <t>POB6A15M</t>
  </si>
  <si>
    <t>10y Población de 6 a 15 años inscritos inicial en Primaria</t>
  </si>
  <si>
    <t>T6A15PR</t>
  </si>
  <si>
    <t>10z Población de 7 a 12 años inscritos inicial en Primaria</t>
  </si>
  <si>
    <t>T7A12PR</t>
  </si>
  <si>
    <t>10aa Población 6 a 15 años inscritos inicial en Primaria Hombre</t>
  </si>
  <si>
    <t>T6A15PRH</t>
  </si>
  <si>
    <t>10ab Población 6 a 15 años inscritos inicial en Primaria Mujer</t>
  </si>
  <si>
    <t>T6A15PRM</t>
  </si>
  <si>
    <t>10ac Población 6 a 15 años inscritos inicial en Primaria Urbano</t>
  </si>
  <si>
    <t>T6A15PRUR</t>
  </si>
  <si>
    <t>10ad Población 6 a 15 años inscritos inicial en Primaria Rural</t>
  </si>
  <si>
    <t>T6A15PRRU</t>
  </si>
  <si>
    <t>10ae Tasa Escolarización de Primaria</t>
  </si>
  <si>
    <t>P_PR</t>
  </si>
  <si>
    <t>10af Tasa Escolarización de Primaria Hombre</t>
  </si>
  <si>
    <t>P_PR_H</t>
  </si>
  <si>
    <t>10ag Tasa Escolarización de Primaria Mujer</t>
  </si>
  <si>
    <t>P_PR_M</t>
  </si>
  <si>
    <t>10aj Tasa neta de Cobertura Preprimaria</t>
  </si>
  <si>
    <t>COB_PR</t>
  </si>
  <si>
    <t>10ak Población de 12 a 21 años</t>
  </si>
  <si>
    <t>POB12A21</t>
  </si>
  <si>
    <t>10al Población de 13 a 15 años</t>
  </si>
  <si>
    <t>POB13A15</t>
  </si>
  <si>
    <t>10am Población de 12 a 21 años Hombre</t>
  </si>
  <si>
    <t>POB12A21H</t>
  </si>
  <si>
    <t>10an Población de 12 a 21 años Mujer</t>
  </si>
  <si>
    <t>POB12A21M</t>
  </si>
  <si>
    <t>10aq Población de 12 a 21 años inscrita inicial en Básicos</t>
  </si>
  <si>
    <t>T12A21BA</t>
  </si>
  <si>
    <t>10ar Población de 13 a 15 años inscrita inicial en Básicos</t>
  </si>
  <si>
    <t>T13A15BA</t>
  </si>
  <si>
    <t>10as Población de 12 a 21 años inscritos inicial Básicos Hombre</t>
  </si>
  <si>
    <t>T12A21BAH</t>
  </si>
  <si>
    <t>10at Población de 12 a 21 años inscritos inicial Básicos Mujer</t>
  </si>
  <si>
    <t>T12A21BAM</t>
  </si>
  <si>
    <t>10au Población de 12 a 21 años inscritos inicial Básicos Urbano</t>
  </si>
  <si>
    <t>T12A21BAUR</t>
  </si>
  <si>
    <t>10av Población de 12 a 21 años inscritos inicial Básicos Rural</t>
  </si>
  <si>
    <t>T12A21BARU</t>
  </si>
  <si>
    <t>10aw Tasa de Escolarización nivel Básicos</t>
  </si>
  <si>
    <t>P_BA</t>
  </si>
  <si>
    <t>10ax Tasa de Escolarización Básicos Hombre</t>
  </si>
  <si>
    <t>P_BA_H</t>
  </si>
  <si>
    <t>10ay Tasa de Escolarización Básicos Mujer</t>
  </si>
  <si>
    <t>P_BA_M</t>
  </si>
  <si>
    <t>10bb Tasa de Neta de Cobertura Básicos</t>
  </si>
  <si>
    <t>COB_BA</t>
  </si>
  <si>
    <t>10bc Población de 15 a 21 años</t>
  </si>
  <si>
    <t>POB15A21</t>
  </si>
  <si>
    <t>10bd Población de 16 a 18 años</t>
  </si>
  <si>
    <t>POB16A18</t>
  </si>
  <si>
    <t>10be Población de 15 a 21 años Hombre</t>
  </si>
  <si>
    <t>POB15A21H</t>
  </si>
  <si>
    <t>10bf Población de 15 a 21 años Mujer</t>
  </si>
  <si>
    <t>POB15A21M</t>
  </si>
  <si>
    <t>10bi Población de 15 a 21 años inscrita inicial en Diversificado</t>
  </si>
  <si>
    <t>T15A21DV</t>
  </si>
  <si>
    <t>10bj Población de 16 a 18 años inscrita inicial en Diversificado</t>
  </si>
  <si>
    <t>T16A18DV</t>
  </si>
  <si>
    <t>10bk Población de 15 a 21 años inscrita inicial en Diversificado Hombre</t>
  </si>
  <si>
    <t>T15A21DVH</t>
  </si>
  <si>
    <t>10bl Población de 15 a 21 años inscrita inicial en Diversificado Mujer</t>
  </si>
  <si>
    <t>T15A21DVM</t>
  </si>
  <si>
    <t>10bm Población de 15 a 21 años inscrita inicial en Diversificado Urbano</t>
  </si>
  <si>
    <t>T15A21DVUR</t>
  </si>
  <si>
    <t>10bn Población de 15 a 21 años inscrita inicial en Diversificado Rural</t>
  </si>
  <si>
    <t>T15A21DVRU</t>
  </si>
  <si>
    <t>10bn Tasa de Escolarización Diversificado</t>
  </si>
  <si>
    <t>P_DV</t>
  </si>
  <si>
    <t>10bo Tasa de Escolarización Diversificado Hombre</t>
  </si>
  <si>
    <t>P_DV_H</t>
  </si>
  <si>
    <t>10bp Tasa de Escolarización Diversificado Mujer</t>
  </si>
  <si>
    <t>P_DV_M</t>
  </si>
  <si>
    <t>10bs Tasa de Neta de Cobertura Diversificado</t>
  </si>
  <si>
    <t>COB_DV</t>
  </si>
  <si>
    <t>10bt Total de Población Escolarizada hasta Diversificado</t>
  </si>
  <si>
    <t>T_POB_ESC</t>
  </si>
  <si>
    <t>10ca Población inscrita inicial Indígena en Preprimaria</t>
  </si>
  <si>
    <t>T_IND_PP</t>
  </si>
  <si>
    <t>10cb Población inscrita inicialIndígena en Primaria</t>
  </si>
  <si>
    <t>T_IND_PR</t>
  </si>
  <si>
    <t>10cc Población inscrita inicial Indígena en Básicos</t>
  </si>
  <si>
    <t>T_IND_BA</t>
  </si>
  <si>
    <t>10cd Población inscrita inicial Indígena en Diversificado</t>
  </si>
  <si>
    <t>T_IND_DV</t>
  </si>
  <si>
    <t>10ce Porcentaje de población escolarizada indígena en todos los grados</t>
  </si>
  <si>
    <t>P_ESC_IND</t>
  </si>
  <si>
    <t xml:space="preserve"> * Tasa de escolarización: población inscrita de X rango de edad en X nivel/ total de población total de X rango de edad</t>
  </si>
  <si>
    <t>Ejemplo. Tasa escolarización preprimaria: (Población de 3 a 14 años inscritos inicial preprimaria / población de 3 a 14 años) * 100</t>
  </si>
  <si>
    <t>Tasa neta de cobertura preprimaria: (población inscrita de 5 a 6 años / población total de 5 a 6 años) *100</t>
  </si>
  <si>
    <t>Tasa neta de cobertura primaria: ( población inscrita de 7 a 12 / población total de 7 a 12 años ) *100</t>
  </si>
  <si>
    <t>Tasa neta de cobertura basico: ( población inscrita de 13 a 15 años / población total de 13 a 15) *100</t>
  </si>
  <si>
    <t>Tasa neta de cobertura diversificado:  (población inscrita de 16 a 18 años / población total de 16 a 18 años) *100</t>
  </si>
  <si>
    <t>Población de 3 a 21 años por rangos de edad y nivel de escolaridad</t>
  </si>
  <si>
    <t>Inidcador</t>
  </si>
  <si>
    <t>Tasa de Escolaridad por Nivel</t>
  </si>
  <si>
    <t>Tasa de Cobertura Neta por Nivel</t>
  </si>
  <si>
    <t>Año de Datos</t>
  </si>
  <si>
    <t>Fuente de datos población</t>
  </si>
  <si>
    <t>Proyecciones del Instituto Nacional de Estadística para 2005</t>
  </si>
  <si>
    <t>Fuente de datos de educación</t>
  </si>
  <si>
    <t>Anuario Estadístico 2005, Ministerio de Educación</t>
  </si>
  <si>
    <t>Retalhuleu</t>
  </si>
  <si>
    <t>10 -11</t>
  </si>
</sst>
</file>

<file path=xl/styles.xml><?xml version="1.0" encoding="utf-8"?>
<styleSheet xmlns="http://schemas.openxmlformats.org/spreadsheetml/2006/main">
  <numFmts count="13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[$-100A]dddd\,\ dd&quot; de &quot;mmmm&quot; de &quot;yyyy"/>
    <numFmt numFmtId="166" formatCode="#,##0.00;[Red]#,##0.00"/>
    <numFmt numFmtId="167" formatCode="#,##0.000;[Red]#,##0.000"/>
    <numFmt numFmtId="168" formatCode="0.000"/>
  </numFmts>
  <fonts count="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vertical="top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/>
    </xf>
    <xf numFmtId="0" fontId="3" fillId="0" borderId="2" xfId="0" applyFont="1" applyFill="1" applyBorder="1" applyAlignment="1">
      <alignment vertical="top"/>
    </xf>
    <xf numFmtId="0" fontId="3" fillId="0" borderId="6" xfId="0" applyFont="1" applyFill="1" applyBorder="1" applyAlignment="1">
      <alignment vertical="top"/>
    </xf>
    <xf numFmtId="0" fontId="4" fillId="0" borderId="3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4" fillId="0" borderId="7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7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vertical="top"/>
    </xf>
    <xf numFmtId="0" fontId="3" fillId="0" borderId="8" xfId="0" applyFont="1" applyFill="1" applyBorder="1" applyAlignment="1">
      <alignment vertical="top"/>
    </xf>
    <xf numFmtId="0" fontId="2" fillId="0" borderId="0" xfId="0" applyFont="1" applyFill="1" applyAlignment="1">
      <alignment/>
    </xf>
    <xf numFmtId="0" fontId="2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/>
    </xf>
    <xf numFmtId="49" fontId="1" fillId="2" borderId="11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top" wrapText="1"/>
    </xf>
    <xf numFmtId="49" fontId="2" fillId="2" borderId="11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3" borderId="9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/>
    </xf>
    <xf numFmtId="0" fontId="2" fillId="3" borderId="11" xfId="0" applyNumberFormat="1" applyFont="1" applyFill="1" applyBorder="1" applyAlignment="1">
      <alignment horizontal="right"/>
    </xf>
    <xf numFmtId="166" fontId="2" fillId="3" borderId="11" xfId="0" applyNumberFormat="1" applyFont="1" applyFill="1" applyBorder="1" applyAlignment="1">
      <alignment horizontal="right"/>
    </xf>
    <xf numFmtId="0" fontId="2" fillId="3" borderId="11" xfId="0" applyFont="1" applyFill="1" applyBorder="1" applyAlignment="1">
      <alignment/>
    </xf>
    <xf numFmtId="2" fontId="2" fillId="3" borderId="11" xfId="0" applyNumberFormat="1" applyFont="1" applyFill="1" applyBorder="1" applyAlignment="1">
      <alignment horizontal="right"/>
    </xf>
    <xf numFmtId="164" fontId="2" fillId="3" borderId="11" xfId="0" applyNumberFormat="1" applyFont="1" applyFill="1" applyBorder="1" applyAlignment="1">
      <alignment horizontal="right"/>
    </xf>
    <xf numFmtId="2" fontId="2" fillId="3" borderId="1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2</xdr:row>
      <xdr:rowOff>142875</xdr:rowOff>
    </xdr:from>
    <xdr:to>
      <xdr:col>11</xdr:col>
      <xdr:colOff>447675</xdr:colOff>
      <xdr:row>6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15475" y="466725"/>
          <a:ext cx="1733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88"/>
  <sheetViews>
    <sheetView tabSelected="1" zoomScale="75" zoomScaleNormal="75" workbookViewId="0" topLeftCell="A1">
      <selection activeCell="E26" sqref="E26"/>
    </sheetView>
  </sheetViews>
  <sheetFormatPr defaultColWidth="11.421875" defaultRowHeight="12.75"/>
  <cols>
    <col min="1" max="1" width="5.421875" style="0" customWidth="1"/>
    <col min="3" max="3" width="15.8515625" style="0" customWidth="1"/>
    <col min="4" max="4" width="49.28125" style="0" customWidth="1"/>
    <col min="5" max="5" width="14.7109375" style="0" customWidth="1"/>
    <col min="6" max="6" width="10.7109375" style="0" customWidth="1"/>
    <col min="7" max="8" width="11.00390625" style="0" customWidth="1"/>
    <col min="9" max="9" width="10.421875" style="0" customWidth="1"/>
    <col min="11" max="11" width="10.7109375" style="0" customWidth="1"/>
    <col min="12" max="12" width="11.00390625" style="0" customWidth="1"/>
    <col min="13" max="13" width="10.7109375" style="0" customWidth="1"/>
    <col min="14" max="14" width="10.421875" style="0" customWidth="1"/>
    <col min="15" max="15" width="12.57421875" style="0" customWidth="1"/>
  </cols>
  <sheetData>
    <row r="1" spans="2:14" ht="12.75">
      <c r="B1" s="1" t="s">
        <v>0</v>
      </c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</row>
    <row r="2" spans="2:14" ht="12.75">
      <c r="B2" s="1" t="s">
        <v>1</v>
      </c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</row>
    <row r="3" spans="2:14" ht="12.75">
      <c r="B3" s="1" t="s">
        <v>2</v>
      </c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</row>
    <row r="4" spans="2:14" ht="12.75">
      <c r="B4" s="1" t="s">
        <v>3</v>
      </c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</row>
    <row r="5" spans="2:14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14" ht="12.75">
      <c r="B6" s="35" t="s">
        <v>4</v>
      </c>
      <c r="C6" s="36"/>
      <c r="D6" s="4"/>
      <c r="E6" s="37" t="s">
        <v>171</v>
      </c>
      <c r="F6" s="18"/>
      <c r="G6" s="3"/>
      <c r="H6" s="3"/>
      <c r="I6" s="3"/>
      <c r="J6" s="3"/>
      <c r="K6" s="3"/>
      <c r="L6" s="3"/>
      <c r="M6" s="3"/>
      <c r="N6" s="3"/>
    </row>
    <row r="7" spans="2:14" ht="12.7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2:14" ht="12.75">
      <c r="B8" s="5" t="s">
        <v>5</v>
      </c>
      <c r="C8" s="6"/>
      <c r="D8" s="19" t="s">
        <v>161</v>
      </c>
      <c r="E8" s="19"/>
      <c r="F8" s="19"/>
      <c r="G8" s="19"/>
      <c r="H8" s="20"/>
      <c r="I8" s="7"/>
      <c r="J8" s="7"/>
      <c r="K8" s="7"/>
      <c r="L8" s="3"/>
      <c r="M8" s="3"/>
      <c r="N8" s="3"/>
    </row>
    <row r="9" spans="2:14" ht="14.25" customHeight="1">
      <c r="B9" s="21" t="s">
        <v>162</v>
      </c>
      <c r="C9" s="8"/>
      <c r="D9" s="22" t="s">
        <v>163</v>
      </c>
      <c r="E9" s="22"/>
      <c r="F9" s="22"/>
      <c r="G9" s="22"/>
      <c r="H9" s="23"/>
      <c r="I9" s="8"/>
      <c r="J9" s="8"/>
      <c r="K9" s="8"/>
      <c r="L9" s="9"/>
      <c r="M9" s="9"/>
      <c r="N9" s="9"/>
    </row>
    <row r="10" spans="2:14" ht="12.75">
      <c r="B10" s="21"/>
      <c r="C10" s="8"/>
      <c r="D10" s="22" t="s">
        <v>164</v>
      </c>
      <c r="E10" s="22"/>
      <c r="F10" s="22"/>
      <c r="G10" s="22"/>
      <c r="H10" s="23"/>
      <c r="I10" s="7"/>
      <c r="J10" s="7"/>
      <c r="K10" s="7"/>
      <c r="L10" s="3"/>
      <c r="M10" s="3"/>
      <c r="N10" s="3"/>
    </row>
    <row r="11" spans="2:14" ht="12.75">
      <c r="B11" s="10" t="s">
        <v>6</v>
      </c>
      <c r="C11" s="7"/>
      <c r="D11" s="24" t="s">
        <v>30</v>
      </c>
      <c r="E11" s="24"/>
      <c r="F11" s="24"/>
      <c r="G11" s="24"/>
      <c r="H11" s="25"/>
      <c r="I11" s="7"/>
      <c r="J11" s="7"/>
      <c r="K11" s="7"/>
      <c r="L11" s="3"/>
      <c r="M11" s="3"/>
      <c r="N11" s="3"/>
    </row>
    <row r="12" spans="2:14" ht="12.75">
      <c r="B12" s="10" t="s">
        <v>165</v>
      </c>
      <c r="C12" s="7"/>
      <c r="D12" s="26">
        <v>2005</v>
      </c>
      <c r="E12" s="26"/>
      <c r="F12" s="26"/>
      <c r="G12" s="26"/>
      <c r="H12" s="27"/>
      <c r="I12" s="7"/>
      <c r="J12" s="7"/>
      <c r="K12" s="7"/>
      <c r="L12" s="3"/>
      <c r="M12" s="3"/>
      <c r="N12" s="3"/>
    </row>
    <row r="13" spans="2:14" ht="15.75" customHeight="1">
      <c r="B13" s="10" t="s">
        <v>7</v>
      </c>
      <c r="C13" s="7"/>
      <c r="D13" s="24" t="s">
        <v>8</v>
      </c>
      <c r="E13" s="24"/>
      <c r="F13" s="24"/>
      <c r="G13" s="24"/>
      <c r="H13" s="25"/>
      <c r="I13" s="7"/>
      <c r="J13" s="7"/>
      <c r="K13" s="7"/>
      <c r="L13" s="3"/>
      <c r="M13" s="3"/>
      <c r="N13" s="3"/>
    </row>
    <row r="14" spans="2:14" ht="12.75">
      <c r="B14" s="10" t="s">
        <v>166</v>
      </c>
      <c r="C14" s="7"/>
      <c r="D14" s="24" t="s">
        <v>167</v>
      </c>
      <c r="E14" s="24"/>
      <c r="F14" s="24"/>
      <c r="G14" s="24"/>
      <c r="H14" s="25"/>
      <c r="I14" s="3"/>
      <c r="J14" s="3"/>
      <c r="K14" s="3"/>
      <c r="L14" s="3"/>
      <c r="M14" s="13"/>
      <c r="N14" s="13"/>
    </row>
    <row r="15" spans="2:14" ht="12.75">
      <c r="B15" s="11" t="s">
        <v>168</v>
      </c>
      <c r="C15" s="12"/>
      <c r="D15" s="28" t="s">
        <v>169</v>
      </c>
      <c r="E15" s="28"/>
      <c r="F15" s="28"/>
      <c r="G15" s="28"/>
      <c r="H15" s="29"/>
      <c r="I15" s="3"/>
      <c r="J15" s="3"/>
      <c r="K15" s="3"/>
      <c r="L15" s="3"/>
      <c r="M15" s="3"/>
      <c r="N15" s="3"/>
    </row>
    <row r="16" spans="2:14" ht="12.75">
      <c r="B16" s="14"/>
      <c r="C16" s="14"/>
      <c r="D16" s="14"/>
      <c r="E16" s="14"/>
      <c r="F16" s="15"/>
      <c r="G16" s="16"/>
      <c r="H16" s="16"/>
      <c r="I16" s="16"/>
      <c r="J16" s="16"/>
      <c r="K16" s="16"/>
      <c r="L16" s="16"/>
      <c r="M16" s="16"/>
      <c r="N16" s="16"/>
    </row>
    <row r="17" spans="2:15" s="3" customFormat="1" ht="24">
      <c r="B17" s="34"/>
      <c r="C17" s="34"/>
      <c r="D17" s="34"/>
      <c r="E17" s="17"/>
      <c r="F17" s="40" t="s">
        <v>170</v>
      </c>
      <c r="G17" s="40" t="s">
        <v>22</v>
      </c>
      <c r="H17" s="40" t="s">
        <v>23</v>
      </c>
      <c r="I17" s="40" t="s">
        <v>24</v>
      </c>
      <c r="J17" s="40" t="s">
        <v>25</v>
      </c>
      <c r="K17" s="40" t="s">
        <v>26</v>
      </c>
      <c r="L17" s="40" t="s">
        <v>27</v>
      </c>
      <c r="M17" s="40" t="s">
        <v>28</v>
      </c>
      <c r="N17" s="40" t="s">
        <v>29</v>
      </c>
      <c r="O17" s="40" t="s">
        <v>21</v>
      </c>
    </row>
    <row r="18" spans="2:15" s="3" customFormat="1" ht="12">
      <c r="B18" s="38" t="s">
        <v>9</v>
      </c>
      <c r="C18" s="38"/>
      <c r="D18" s="38"/>
      <c r="E18" s="39" t="s">
        <v>10</v>
      </c>
      <c r="F18" s="41" t="s">
        <v>12</v>
      </c>
      <c r="G18" s="41" t="s">
        <v>13</v>
      </c>
      <c r="H18" s="41" t="s">
        <v>14</v>
      </c>
      <c r="I18" s="41" t="s">
        <v>15</v>
      </c>
      <c r="J18" s="41" t="s">
        <v>16</v>
      </c>
      <c r="K18" s="41" t="s">
        <v>17</v>
      </c>
      <c r="L18" s="41" t="s">
        <v>18</v>
      </c>
      <c r="M18" s="41" t="s">
        <v>19</v>
      </c>
      <c r="N18" s="41" t="s">
        <v>20</v>
      </c>
      <c r="O18" s="42" t="s">
        <v>11</v>
      </c>
    </row>
    <row r="19" s="3" customFormat="1" ht="12"/>
    <row r="20" spans="2:18" s="3" customFormat="1" ht="12.75" customHeight="1">
      <c r="B20" s="43" t="s">
        <v>31</v>
      </c>
      <c r="C20" s="44"/>
      <c r="D20" s="45"/>
      <c r="E20" s="46" t="s">
        <v>32</v>
      </c>
      <c r="F20" s="47">
        <v>25417</v>
      </c>
      <c r="G20" s="47">
        <v>8055</v>
      </c>
      <c r="H20" s="47">
        <v>3864</v>
      </c>
      <c r="I20" s="47">
        <v>3111</v>
      </c>
      <c r="J20" s="47">
        <v>6701</v>
      </c>
      <c r="K20" s="47">
        <v>11626</v>
      </c>
      <c r="L20" s="47">
        <v>9647</v>
      </c>
      <c r="M20" s="47">
        <v>9636</v>
      </c>
      <c r="N20" s="47">
        <v>10744</v>
      </c>
      <c r="O20" s="47">
        <f>SUM(F20:N20)</f>
        <v>88801</v>
      </c>
      <c r="P20" s="31"/>
      <c r="Q20" s="31"/>
      <c r="R20" s="31"/>
    </row>
    <row r="21" spans="2:18" s="3" customFormat="1" ht="12">
      <c r="B21" s="43" t="s">
        <v>33</v>
      </c>
      <c r="C21" s="44"/>
      <c r="D21" s="45"/>
      <c r="E21" s="46" t="s">
        <v>34</v>
      </c>
      <c r="F21" s="47">
        <v>4448</v>
      </c>
      <c r="G21" s="47">
        <v>1410</v>
      </c>
      <c r="H21" s="47">
        <v>676</v>
      </c>
      <c r="I21" s="47">
        <v>544</v>
      </c>
      <c r="J21" s="47">
        <v>1173</v>
      </c>
      <c r="K21" s="47">
        <v>2035</v>
      </c>
      <c r="L21" s="47">
        <v>1688</v>
      </c>
      <c r="M21" s="47">
        <v>1686</v>
      </c>
      <c r="N21" s="47">
        <v>1880</v>
      </c>
      <c r="O21" s="47">
        <f aca="true" t="shared" si="0" ref="O21:O29">SUM(F21:N21)</f>
        <v>15540</v>
      </c>
      <c r="P21" s="31"/>
      <c r="Q21" s="31"/>
      <c r="R21" s="31"/>
    </row>
    <row r="22" spans="2:18" s="3" customFormat="1" ht="12">
      <c r="B22" s="43" t="s">
        <v>35</v>
      </c>
      <c r="C22" s="44"/>
      <c r="D22" s="45"/>
      <c r="E22" s="46" t="s">
        <v>36</v>
      </c>
      <c r="F22" s="47">
        <v>12856</v>
      </c>
      <c r="G22" s="47">
        <v>4105</v>
      </c>
      <c r="H22" s="47">
        <v>1986</v>
      </c>
      <c r="I22" s="47">
        <v>1593</v>
      </c>
      <c r="J22" s="47">
        <v>3404</v>
      </c>
      <c r="K22" s="47">
        <v>6022</v>
      </c>
      <c r="L22" s="47">
        <v>4996</v>
      </c>
      <c r="M22" s="47">
        <v>4915</v>
      </c>
      <c r="N22" s="47">
        <v>5333</v>
      </c>
      <c r="O22" s="47">
        <f t="shared" si="0"/>
        <v>45210</v>
      </c>
      <c r="P22" s="31"/>
      <c r="Q22" s="31"/>
      <c r="R22" s="31"/>
    </row>
    <row r="23" spans="2:18" s="3" customFormat="1" ht="12">
      <c r="B23" s="43" t="s">
        <v>37</v>
      </c>
      <c r="C23" s="44"/>
      <c r="D23" s="45"/>
      <c r="E23" s="46" t="s">
        <v>38</v>
      </c>
      <c r="F23" s="47">
        <v>12561</v>
      </c>
      <c r="G23" s="47">
        <v>3949</v>
      </c>
      <c r="H23" s="47">
        <v>1878</v>
      </c>
      <c r="I23" s="47">
        <v>1517</v>
      </c>
      <c r="J23" s="47">
        <v>3296</v>
      </c>
      <c r="K23" s="47">
        <v>5604</v>
      </c>
      <c r="L23" s="47">
        <v>4651</v>
      </c>
      <c r="M23" s="47">
        <v>4721</v>
      </c>
      <c r="N23" s="47">
        <v>5411</v>
      </c>
      <c r="O23" s="47">
        <f t="shared" si="0"/>
        <v>43588</v>
      </c>
      <c r="P23" s="31"/>
      <c r="Q23" s="31"/>
      <c r="R23" s="31"/>
    </row>
    <row r="24" spans="2:15" s="3" customFormat="1" ht="12">
      <c r="B24" s="43" t="s">
        <v>39</v>
      </c>
      <c r="C24" s="44"/>
      <c r="D24" s="45"/>
      <c r="E24" s="46" t="s">
        <v>40</v>
      </c>
      <c r="F24" s="47">
        <v>3223</v>
      </c>
      <c r="G24" s="47">
        <v>656</v>
      </c>
      <c r="H24" s="47">
        <v>521</v>
      </c>
      <c r="I24" s="47">
        <v>395</v>
      </c>
      <c r="J24" s="47">
        <v>950</v>
      </c>
      <c r="K24" s="47">
        <v>1331</v>
      </c>
      <c r="L24" s="47">
        <v>936</v>
      </c>
      <c r="M24" s="47">
        <v>966</v>
      </c>
      <c r="N24" s="47">
        <v>1104</v>
      </c>
      <c r="O24" s="47">
        <f t="shared" si="0"/>
        <v>10082</v>
      </c>
    </row>
    <row r="25" spans="2:15" s="3" customFormat="1" ht="12">
      <c r="B25" s="43" t="s">
        <v>41</v>
      </c>
      <c r="C25" s="44"/>
      <c r="D25" s="45"/>
      <c r="E25" s="46" t="s">
        <v>42</v>
      </c>
      <c r="F25" s="47">
        <v>2556</v>
      </c>
      <c r="G25" s="47">
        <v>500</v>
      </c>
      <c r="H25" s="47">
        <v>444</v>
      </c>
      <c r="I25" s="47">
        <v>339</v>
      </c>
      <c r="J25" s="47">
        <v>694</v>
      </c>
      <c r="K25" s="47">
        <v>1226</v>
      </c>
      <c r="L25" s="47">
        <v>811</v>
      </c>
      <c r="M25" s="47">
        <v>844</v>
      </c>
      <c r="N25" s="47">
        <v>981</v>
      </c>
      <c r="O25" s="47">
        <f t="shared" si="0"/>
        <v>8395</v>
      </c>
    </row>
    <row r="26" spans="2:15" s="3" customFormat="1" ht="12.75" customHeight="1">
      <c r="B26" s="43" t="s">
        <v>43</v>
      </c>
      <c r="C26" s="44"/>
      <c r="D26" s="45"/>
      <c r="E26" s="46" t="s">
        <v>44</v>
      </c>
      <c r="F26" s="47">
        <v>1615</v>
      </c>
      <c r="G26" s="47">
        <v>361</v>
      </c>
      <c r="H26" s="47">
        <v>268</v>
      </c>
      <c r="I26" s="47">
        <v>220</v>
      </c>
      <c r="J26" s="47">
        <v>456</v>
      </c>
      <c r="K26" s="47">
        <v>662</v>
      </c>
      <c r="L26" s="47">
        <v>480</v>
      </c>
      <c r="M26" s="47">
        <v>489</v>
      </c>
      <c r="N26" s="47">
        <v>577</v>
      </c>
      <c r="O26" s="47">
        <f t="shared" si="0"/>
        <v>5128</v>
      </c>
    </row>
    <row r="27" spans="2:15" s="3" customFormat="1" ht="12.75" customHeight="1">
      <c r="B27" s="43" t="s">
        <v>45</v>
      </c>
      <c r="C27" s="44"/>
      <c r="D27" s="45"/>
      <c r="E27" s="46" t="s">
        <v>46</v>
      </c>
      <c r="F27" s="47">
        <v>1608</v>
      </c>
      <c r="G27" s="47">
        <v>295</v>
      </c>
      <c r="H27" s="47">
        <v>253</v>
      </c>
      <c r="I27" s="47">
        <v>175</v>
      </c>
      <c r="J27" s="47">
        <v>494</v>
      </c>
      <c r="K27" s="47">
        <v>669</v>
      </c>
      <c r="L27" s="47">
        <v>456</v>
      </c>
      <c r="M27" s="47">
        <v>477</v>
      </c>
      <c r="N27" s="47">
        <v>527</v>
      </c>
      <c r="O27" s="47">
        <f t="shared" si="0"/>
        <v>4954</v>
      </c>
    </row>
    <row r="28" spans="2:15" s="3" customFormat="1" ht="12.75" customHeight="1">
      <c r="B28" s="43" t="s">
        <v>47</v>
      </c>
      <c r="C28" s="44"/>
      <c r="D28" s="45"/>
      <c r="E28" s="46" t="s">
        <v>48</v>
      </c>
      <c r="F28" s="47">
        <v>1659</v>
      </c>
      <c r="G28" s="47">
        <v>284</v>
      </c>
      <c r="H28" s="47">
        <v>113</v>
      </c>
      <c r="I28" s="47">
        <v>71</v>
      </c>
      <c r="J28" s="47">
        <v>317</v>
      </c>
      <c r="K28" s="47">
        <v>136</v>
      </c>
      <c r="L28" s="47">
        <v>225</v>
      </c>
      <c r="M28" s="47">
        <v>112</v>
      </c>
      <c r="N28" s="47">
        <v>171</v>
      </c>
      <c r="O28" s="47">
        <f t="shared" si="0"/>
        <v>3088</v>
      </c>
    </row>
    <row r="29" spans="2:15" s="3" customFormat="1" ht="12.75" customHeight="1">
      <c r="B29" s="43" t="s">
        <v>49</v>
      </c>
      <c r="C29" s="44"/>
      <c r="D29" s="45"/>
      <c r="E29" s="46" t="s">
        <v>50</v>
      </c>
      <c r="F29" s="47">
        <v>1564</v>
      </c>
      <c r="G29" s="47">
        <v>372</v>
      </c>
      <c r="H29" s="47">
        <v>408</v>
      </c>
      <c r="I29" s="47">
        <v>324</v>
      </c>
      <c r="J29" s="47">
        <v>633</v>
      </c>
      <c r="K29" s="47">
        <v>1195</v>
      </c>
      <c r="L29" s="47">
        <v>711</v>
      </c>
      <c r="M29" s="47">
        <v>854</v>
      </c>
      <c r="N29" s="47">
        <v>933</v>
      </c>
      <c r="O29" s="47">
        <f t="shared" si="0"/>
        <v>6994</v>
      </c>
    </row>
    <row r="30" spans="2:15" s="3" customFormat="1" ht="12.75" customHeight="1">
      <c r="B30" s="43" t="s">
        <v>51</v>
      </c>
      <c r="C30" s="44"/>
      <c r="D30" s="45"/>
      <c r="E30" s="46" t="s">
        <v>52</v>
      </c>
      <c r="F30" s="48">
        <f>SUM(F24/F20)*100</f>
        <v>12.680489436204114</v>
      </c>
      <c r="G30" s="48">
        <f aca="true" t="shared" si="1" ref="G30:O30">SUM(G24/G20)*100</f>
        <v>8.14400993171943</v>
      </c>
      <c r="H30" s="48">
        <f t="shared" si="1"/>
        <v>13.48343685300207</v>
      </c>
      <c r="I30" s="48">
        <f t="shared" si="1"/>
        <v>12.696882031501126</v>
      </c>
      <c r="J30" s="48">
        <f t="shared" si="1"/>
        <v>14.176988509177734</v>
      </c>
      <c r="K30" s="48">
        <f t="shared" si="1"/>
        <v>11.448477550318252</v>
      </c>
      <c r="L30" s="48">
        <f t="shared" si="1"/>
        <v>9.702498185964549</v>
      </c>
      <c r="M30" s="48">
        <f t="shared" si="1"/>
        <v>10.024906600249066</v>
      </c>
      <c r="N30" s="48">
        <f t="shared" si="1"/>
        <v>10.275502606105734</v>
      </c>
      <c r="O30" s="48">
        <f t="shared" si="1"/>
        <v>11.353475749146968</v>
      </c>
    </row>
    <row r="31" spans="2:15" s="3" customFormat="1" ht="12.75" customHeight="1">
      <c r="B31" s="43" t="s">
        <v>53</v>
      </c>
      <c r="C31" s="44"/>
      <c r="D31" s="45"/>
      <c r="E31" s="46" t="s">
        <v>54</v>
      </c>
      <c r="F31" s="48">
        <f>SUM(F26/F22)*100</f>
        <v>12.562227753578096</v>
      </c>
      <c r="G31" s="48">
        <f aca="true" t="shared" si="2" ref="G31:O31">SUM(G26/G22)*100</f>
        <v>8.79415347137637</v>
      </c>
      <c r="H31" s="48">
        <f t="shared" si="2"/>
        <v>13.494461228600201</v>
      </c>
      <c r="I31" s="48">
        <f t="shared" si="2"/>
        <v>13.810420590081607</v>
      </c>
      <c r="J31" s="48">
        <f t="shared" si="2"/>
        <v>13.396004700352526</v>
      </c>
      <c r="K31" s="48">
        <f t="shared" si="2"/>
        <v>10.993025572899368</v>
      </c>
      <c r="L31" s="48">
        <f t="shared" si="2"/>
        <v>9.607686148919136</v>
      </c>
      <c r="M31" s="48">
        <f t="shared" si="2"/>
        <v>9.949135300101728</v>
      </c>
      <c r="N31" s="48">
        <f t="shared" si="2"/>
        <v>10.819426214138383</v>
      </c>
      <c r="O31" s="48">
        <f t="shared" si="2"/>
        <v>11.342623313426232</v>
      </c>
    </row>
    <row r="32" spans="2:15" s="3" customFormat="1" ht="12.75" customHeight="1">
      <c r="B32" s="43" t="s">
        <v>55</v>
      </c>
      <c r="C32" s="44"/>
      <c r="D32" s="45"/>
      <c r="E32" s="46" t="s">
        <v>56</v>
      </c>
      <c r="F32" s="48">
        <f>SUM(F27/F23)*100</f>
        <v>12.80152854072128</v>
      </c>
      <c r="G32" s="48">
        <f aca="true" t="shared" si="3" ref="G32:O32">SUM(G27/G23)*100</f>
        <v>7.470245631805521</v>
      </c>
      <c r="H32" s="48">
        <f t="shared" si="3"/>
        <v>13.471778487752928</v>
      </c>
      <c r="I32" s="48">
        <f t="shared" si="3"/>
        <v>11.535926170072512</v>
      </c>
      <c r="J32" s="48">
        <f t="shared" si="3"/>
        <v>14.987864077669903</v>
      </c>
      <c r="K32" s="48">
        <f t="shared" si="3"/>
        <v>11.937901498929335</v>
      </c>
      <c r="L32" s="48">
        <f t="shared" si="3"/>
        <v>9.80434315201032</v>
      </c>
      <c r="M32" s="48">
        <f t="shared" si="3"/>
        <v>10.103791569582715</v>
      </c>
      <c r="N32" s="48">
        <f t="shared" si="3"/>
        <v>9.739419700609869</v>
      </c>
      <c r="O32" s="48">
        <f t="shared" si="3"/>
        <v>11.365513444067174</v>
      </c>
    </row>
    <row r="33" spans="2:15" s="3" customFormat="1" ht="12">
      <c r="B33" s="43" t="s">
        <v>57</v>
      </c>
      <c r="C33" s="44"/>
      <c r="D33" s="45"/>
      <c r="E33" s="46" t="s">
        <v>58</v>
      </c>
      <c r="F33" s="48">
        <f>SUM(F25/F21)*100</f>
        <v>57.46402877697842</v>
      </c>
      <c r="G33" s="48">
        <f aca="true" t="shared" si="4" ref="G33:O33">SUM(G25/G21)*100</f>
        <v>35.46099290780142</v>
      </c>
      <c r="H33" s="48">
        <f t="shared" si="4"/>
        <v>65.68047337278107</v>
      </c>
      <c r="I33" s="48">
        <f t="shared" si="4"/>
        <v>62.31617647058824</v>
      </c>
      <c r="J33" s="48">
        <f t="shared" si="4"/>
        <v>59.16453537936914</v>
      </c>
      <c r="K33" s="48">
        <f t="shared" si="4"/>
        <v>60.24570024570025</v>
      </c>
      <c r="L33" s="48">
        <f t="shared" si="4"/>
        <v>48.04502369668246</v>
      </c>
      <c r="M33" s="48">
        <f t="shared" si="4"/>
        <v>50.05931198102017</v>
      </c>
      <c r="N33" s="48">
        <f t="shared" si="4"/>
        <v>52.18085106382979</v>
      </c>
      <c r="O33" s="48">
        <f t="shared" si="4"/>
        <v>54.02187902187903</v>
      </c>
    </row>
    <row r="34" spans="2:25" s="3" customFormat="1" ht="12">
      <c r="B34" s="43" t="s">
        <v>59</v>
      </c>
      <c r="C34" s="44"/>
      <c r="D34" s="45"/>
      <c r="E34" s="46" t="s">
        <v>60</v>
      </c>
      <c r="F34" s="47">
        <v>20586</v>
      </c>
      <c r="G34" s="47">
        <v>6523</v>
      </c>
      <c r="H34" s="47">
        <v>3129</v>
      </c>
      <c r="I34" s="47">
        <v>2519</v>
      </c>
      <c r="J34" s="47">
        <v>5427</v>
      </c>
      <c r="K34" s="47">
        <v>9416</v>
      </c>
      <c r="L34" s="47">
        <v>7813</v>
      </c>
      <c r="M34" s="47">
        <v>7804</v>
      </c>
      <c r="N34" s="47">
        <v>8702</v>
      </c>
      <c r="O34" s="47">
        <f aca="true" t="shared" si="5" ref="O34:O43">SUM(F34:N34)</f>
        <v>71919</v>
      </c>
      <c r="P34" s="31"/>
      <c r="Q34" s="31"/>
      <c r="R34" s="31"/>
      <c r="S34" s="31"/>
      <c r="T34" s="31"/>
      <c r="U34" s="31"/>
      <c r="V34" s="31"/>
      <c r="W34" s="31"/>
      <c r="X34" s="31"/>
      <c r="Y34" s="31"/>
    </row>
    <row r="35" spans="2:25" s="3" customFormat="1" ht="12">
      <c r="B35" s="43" t="s">
        <v>61</v>
      </c>
      <c r="C35" s="44"/>
      <c r="D35" s="45"/>
      <c r="E35" s="46" t="s">
        <v>62</v>
      </c>
      <c r="F35" s="47">
        <v>12598</v>
      </c>
      <c r="G35" s="47">
        <v>3992</v>
      </c>
      <c r="H35" s="47">
        <v>1915</v>
      </c>
      <c r="I35" s="47">
        <v>1542</v>
      </c>
      <c r="J35" s="47">
        <v>3321</v>
      </c>
      <c r="K35" s="47">
        <v>5762</v>
      </c>
      <c r="L35" s="47">
        <v>4781</v>
      </c>
      <c r="M35" s="47">
        <v>4776</v>
      </c>
      <c r="N35" s="47">
        <v>5325</v>
      </c>
      <c r="O35" s="47">
        <f t="shared" si="5"/>
        <v>44012</v>
      </c>
      <c r="P35" s="31"/>
      <c r="Q35" s="31"/>
      <c r="R35" s="31"/>
      <c r="S35" s="31"/>
      <c r="T35" s="31"/>
      <c r="U35" s="31"/>
      <c r="V35" s="31"/>
      <c r="W35" s="31"/>
      <c r="X35" s="31"/>
      <c r="Y35" s="31"/>
    </row>
    <row r="36" spans="2:25" s="3" customFormat="1" ht="12">
      <c r="B36" s="43" t="s">
        <v>63</v>
      </c>
      <c r="C36" s="44"/>
      <c r="D36" s="45"/>
      <c r="E36" s="46" t="s">
        <v>64</v>
      </c>
      <c r="F36" s="47">
        <v>10405</v>
      </c>
      <c r="G36" s="47">
        <v>3323</v>
      </c>
      <c r="H36" s="47">
        <v>1607</v>
      </c>
      <c r="I36" s="47">
        <v>1290</v>
      </c>
      <c r="J36" s="47">
        <v>2755</v>
      </c>
      <c r="K36" s="47">
        <v>4874</v>
      </c>
      <c r="L36" s="47">
        <v>4043</v>
      </c>
      <c r="M36" s="47">
        <v>3978</v>
      </c>
      <c r="N36" s="47">
        <v>4316</v>
      </c>
      <c r="O36" s="47">
        <f t="shared" si="5"/>
        <v>36591</v>
      </c>
      <c r="P36" s="31"/>
      <c r="Q36" s="31"/>
      <c r="R36" s="31"/>
      <c r="S36" s="31"/>
      <c r="T36" s="31"/>
      <c r="U36" s="31"/>
      <c r="V36" s="31"/>
      <c r="W36" s="31"/>
      <c r="X36" s="31"/>
      <c r="Y36" s="31"/>
    </row>
    <row r="37" spans="2:25" s="3" customFormat="1" ht="12">
      <c r="B37" s="43" t="s">
        <v>65</v>
      </c>
      <c r="C37" s="44"/>
      <c r="D37" s="45"/>
      <c r="E37" s="46" t="s">
        <v>66</v>
      </c>
      <c r="F37" s="47">
        <v>10181</v>
      </c>
      <c r="G37" s="47">
        <v>3201</v>
      </c>
      <c r="H37" s="47">
        <v>1522</v>
      </c>
      <c r="I37" s="47">
        <v>1230</v>
      </c>
      <c r="J37" s="47">
        <v>2672</v>
      </c>
      <c r="K37" s="47">
        <v>4542</v>
      </c>
      <c r="L37" s="47">
        <v>3770</v>
      </c>
      <c r="M37" s="47">
        <v>3827</v>
      </c>
      <c r="N37" s="47">
        <v>4386</v>
      </c>
      <c r="O37" s="47">
        <f t="shared" si="5"/>
        <v>35331</v>
      </c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spans="2:15" s="3" customFormat="1" ht="12">
      <c r="B38" s="43" t="s">
        <v>67</v>
      </c>
      <c r="C38" s="44"/>
      <c r="D38" s="45"/>
      <c r="E38" s="46" t="s">
        <v>68</v>
      </c>
      <c r="F38" s="47">
        <v>14615</v>
      </c>
      <c r="G38" s="47">
        <v>4377</v>
      </c>
      <c r="H38" s="47">
        <v>2242</v>
      </c>
      <c r="I38" s="47">
        <v>1790</v>
      </c>
      <c r="J38" s="47">
        <v>3643</v>
      </c>
      <c r="K38" s="47">
        <v>8158</v>
      </c>
      <c r="L38" s="47">
        <v>5948</v>
      </c>
      <c r="M38" s="47">
        <v>6258</v>
      </c>
      <c r="N38" s="47">
        <v>6824</v>
      </c>
      <c r="O38" s="47">
        <f t="shared" si="5"/>
        <v>53855</v>
      </c>
    </row>
    <row r="39" spans="2:15" s="3" customFormat="1" ht="12">
      <c r="B39" s="43" t="s">
        <v>69</v>
      </c>
      <c r="C39" s="44"/>
      <c r="D39" s="45"/>
      <c r="E39" s="46" t="s">
        <v>70</v>
      </c>
      <c r="F39" s="47">
        <v>12336</v>
      </c>
      <c r="G39" s="47">
        <v>3633</v>
      </c>
      <c r="H39" s="47">
        <v>1941</v>
      </c>
      <c r="I39" s="47">
        <v>1462</v>
      </c>
      <c r="J39" s="47">
        <v>3067</v>
      </c>
      <c r="K39" s="47">
        <v>6744</v>
      </c>
      <c r="L39" s="47">
        <v>4862</v>
      </c>
      <c r="M39" s="47">
        <v>5183</v>
      </c>
      <c r="N39" s="47">
        <v>5612</v>
      </c>
      <c r="O39" s="47">
        <f t="shared" si="5"/>
        <v>44840</v>
      </c>
    </row>
    <row r="40" spans="2:15" s="3" customFormat="1" ht="12">
      <c r="B40" s="43" t="s">
        <v>71</v>
      </c>
      <c r="C40" s="44"/>
      <c r="D40" s="45"/>
      <c r="E40" s="46" t="s">
        <v>72</v>
      </c>
      <c r="F40" s="47">
        <v>7684</v>
      </c>
      <c r="G40" s="47">
        <v>2368</v>
      </c>
      <c r="H40" s="47">
        <v>1164</v>
      </c>
      <c r="I40" s="47">
        <v>955</v>
      </c>
      <c r="J40" s="47">
        <v>1876</v>
      </c>
      <c r="K40" s="47">
        <v>4451</v>
      </c>
      <c r="L40" s="47">
        <v>3212</v>
      </c>
      <c r="M40" s="47">
        <v>3317</v>
      </c>
      <c r="N40" s="47">
        <v>3529</v>
      </c>
      <c r="O40" s="47">
        <f t="shared" si="5"/>
        <v>28556</v>
      </c>
    </row>
    <row r="41" spans="2:15" s="3" customFormat="1" ht="12">
      <c r="B41" s="43" t="s">
        <v>73</v>
      </c>
      <c r="C41" s="44"/>
      <c r="D41" s="45"/>
      <c r="E41" s="46" t="s">
        <v>74</v>
      </c>
      <c r="F41" s="47">
        <v>6931</v>
      </c>
      <c r="G41" s="47">
        <v>2009</v>
      </c>
      <c r="H41" s="47">
        <v>1078</v>
      </c>
      <c r="I41" s="47">
        <v>835</v>
      </c>
      <c r="J41" s="47">
        <v>1767</v>
      </c>
      <c r="K41" s="47">
        <v>3707</v>
      </c>
      <c r="L41" s="47">
        <v>2736</v>
      </c>
      <c r="M41" s="47">
        <v>2941</v>
      </c>
      <c r="N41" s="47">
        <v>3295</v>
      </c>
      <c r="O41" s="47">
        <f t="shared" si="5"/>
        <v>25299</v>
      </c>
    </row>
    <row r="42" spans="2:15" s="3" customFormat="1" ht="12">
      <c r="B42" s="43" t="s">
        <v>75</v>
      </c>
      <c r="C42" s="44"/>
      <c r="D42" s="45"/>
      <c r="E42" s="49" t="s">
        <v>76</v>
      </c>
      <c r="F42" s="47">
        <v>5439</v>
      </c>
      <c r="G42" s="47">
        <v>2238</v>
      </c>
      <c r="H42" s="47">
        <v>496</v>
      </c>
      <c r="I42" s="47">
        <v>462</v>
      </c>
      <c r="J42" s="47">
        <v>1401</v>
      </c>
      <c r="K42" s="47">
        <v>884</v>
      </c>
      <c r="L42" s="47">
        <v>1614</v>
      </c>
      <c r="M42" s="47">
        <v>612</v>
      </c>
      <c r="N42" s="47">
        <v>515</v>
      </c>
      <c r="O42" s="47">
        <f t="shared" si="5"/>
        <v>13661</v>
      </c>
    </row>
    <row r="43" spans="2:15" s="3" customFormat="1" ht="12">
      <c r="B43" s="43" t="s">
        <v>77</v>
      </c>
      <c r="C43" s="44"/>
      <c r="D43" s="45"/>
      <c r="E43" s="49" t="s">
        <v>78</v>
      </c>
      <c r="F43" s="47">
        <v>9176</v>
      </c>
      <c r="G43" s="47">
        <v>2139</v>
      </c>
      <c r="H43" s="47">
        <v>1746</v>
      </c>
      <c r="I43" s="47">
        <v>1328</v>
      </c>
      <c r="J43" s="47">
        <v>2242</v>
      </c>
      <c r="K43" s="47">
        <v>7274</v>
      </c>
      <c r="L43" s="47">
        <v>4334</v>
      </c>
      <c r="M43" s="47">
        <v>5646</v>
      </c>
      <c r="N43" s="47">
        <v>6309</v>
      </c>
      <c r="O43" s="47">
        <f t="shared" si="5"/>
        <v>40194</v>
      </c>
    </row>
    <row r="44" spans="2:15" s="3" customFormat="1" ht="12">
      <c r="B44" s="43" t="s">
        <v>79</v>
      </c>
      <c r="C44" s="44"/>
      <c r="D44" s="45"/>
      <c r="E44" s="46" t="s">
        <v>80</v>
      </c>
      <c r="F44" s="50">
        <f>SUM(F38/F34)*100</f>
        <v>70.99485086952298</v>
      </c>
      <c r="G44" s="50">
        <f aca="true" t="shared" si="6" ref="G44:O44">SUM(G38/G34)*100</f>
        <v>67.10102713475395</v>
      </c>
      <c r="H44" s="50">
        <f t="shared" si="6"/>
        <v>71.65228507510388</v>
      </c>
      <c r="I44" s="50">
        <f t="shared" si="6"/>
        <v>71.05994442238985</v>
      </c>
      <c r="J44" s="50">
        <f t="shared" si="6"/>
        <v>67.12732633130643</v>
      </c>
      <c r="K44" s="50">
        <f t="shared" si="6"/>
        <v>86.63976210705184</v>
      </c>
      <c r="L44" s="50">
        <f t="shared" si="6"/>
        <v>76.12952771022654</v>
      </c>
      <c r="M44" s="50">
        <f t="shared" si="6"/>
        <v>80.18964633521271</v>
      </c>
      <c r="N44" s="50">
        <f t="shared" si="6"/>
        <v>78.41875430935417</v>
      </c>
      <c r="O44" s="50">
        <f t="shared" si="6"/>
        <v>74.88285432222361</v>
      </c>
    </row>
    <row r="45" spans="2:15" s="3" customFormat="1" ht="12">
      <c r="B45" s="43" t="s">
        <v>81</v>
      </c>
      <c r="C45" s="44"/>
      <c r="D45" s="45"/>
      <c r="E45" s="46" t="s">
        <v>82</v>
      </c>
      <c r="F45" s="50">
        <f>SUM(F40/F36)*100</f>
        <v>73.84911100432484</v>
      </c>
      <c r="G45" s="50">
        <f aca="true" t="shared" si="7" ref="G45:O45">SUM(G40/G36)*100</f>
        <v>71.26090881733373</v>
      </c>
      <c r="H45" s="50">
        <f t="shared" si="7"/>
        <v>72.43310516490354</v>
      </c>
      <c r="I45" s="50">
        <f t="shared" si="7"/>
        <v>74.03100775193798</v>
      </c>
      <c r="J45" s="50">
        <f t="shared" si="7"/>
        <v>68.09437386569873</v>
      </c>
      <c r="K45" s="50">
        <f t="shared" si="7"/>
        <v>91.32129667624127</v>
      </c>
      <c r="L45" s="50">
        <f t="shared" si="7"/>
        <v>79.44595597328717</v>
      </c>
      <c r="M45" s="50">
        <f t="shared" si="7"/>
        <v>83.3836098541981</v>
      </c>
      <c r="N45" s="50">
        <f t="shared" si="7"/>
        <v>81.7655236329935</v>
      </c>
      <c r="O45" s="50">
        <f t="shared" si="7"/>
        <v>78.0410483452215</v>
      </c>
    </row>
    <row r="46" spans="2:15" s="3" customFormat="1" ht="12">
      <c r="B46" s="43" t="s">
        <v>83</v>
      </c>
      <c r="C46" s="44"/>
      <c r="D46" s="45"/>
      <c r="E46" s="46" t="s">
        <v>84</v>
      </c>
      <c r="F46" s="50">
        <f>SUM(F41/F37)*100</f>
        <v>68.07779196542579</v>
      </c>
      <c r="G46" s="50">
        <f aca="true" t="shared" si="8" ref="G46:O46">SUM(G41/G37)*100</f>
        <v>62.76163698844112</v>
      </c>
      <c r="H46" s="50">
        <f t="shared" si="8"/>
        <v>70.82785808147175</v>
      </c>
      <c r="I46" s="50">
        <f t="shared" si="8"/>
        <v>67.88617886178862</v>
      </c>
      <c r="J46" s="50">
        <f t="shared" si="8"/>
        <v>66.13023952095809</v>
      </c>
      <c r="K46" s="50">
        <f t="shared" si="8"/>
        <v>81.61602818141787</v>
      </c>
      <c r="L46" s="50">
        <f t="shared" si="8"/>
        <v>72.57294429708223</v>
      </c>
      <c r="M46" s="50">
        <f t="shared" si="8"/>
        <v>76.84870655866214</v>
      </c>
      <c r="N46" s="50">
        <f t="shared" si="8"/>
        <v>75.12539899680803</v>
      </c>
      <c r="O46" s="50">
        <f t="shared" si="8"/>
        <v>71.60567207268404</v>
      </c>
    </row>
    <row r="47" spans="2:15" s="3" customFormat="1" ht="12">
      <c r="B47" s="43" t="s">
        <v>85</v>
      </c>
      <c r="C47" s="44"/>
      <c r="D47" s="45"/>
      <c r="E47" s="46" t="s">
        <v>86</v>
      </c>
      <c r="F47" s="50">
        <f>SUM(F39/F35)*100</f>
        <v>97.92030481028735</v>
      </c>
      <c r="G47" s="50">
        <f aca="true" t="shared" si="9" ref="G47:O47">SUM(G39/G35)*100</f>
        <v>91.0070140280561</v>
      </c>
      <c r="H47" s="50">
        <f t="shared" si="9"/>
        <v>101.35770234986946</v>
      </c>
      <c r="I47" s="50">
        <f t="shared" si="9"/>
        <v>94.8119325551232</v>
      </c>
      <c r="J47" s="50">
        <f t="shared" si="9"/>
        <v>92.35170129479073</v>
      </c>
      <c r="K47" s="50">
        <f t="shared" si="9"/>
        <v>117.0426935091982</v>
      </c>
      <c r="L47" s="50">
        <f t="shared" si="9"/>
        <v>101.69420623300564</v>
      </c>
      <c r="M47" s="50">
        <f t="shared" si="9"/>
        <v>108.5217755443886</v>
      </c>
      <c r="N47" s="50">
        <f t="shared" si="9"/>
        <v>105.38967136150235</v>
      </c>
      <c r="O47" s="50">
        <f t="shared" si="9"/>
        <v>101.88130509860946</v>
      </c>
    </row>
    <row r="48" spans="2:15" s="3" customFormat="1" ht="12">
      <c r="B48" s="43" t="s">
        <v>87</v>
      </c>
      <c r="C48" s="44"/>
      <c r="D48" s="45"/>
      <c r="E48" s="46" t="s">
        <v>88</v>
      </c>
      <c r="F48" s="47">
        <v>17875</v>
      </c>
      <c r="G48" s="47">
        <v>5664</v>
      </c>
      <c r="H48" s="47">
        <v>2717</v>
      </c>
      <c r="I48" s="47">
        <v>2187</v>
      </c>
      <c r="J48" s="47">
        <v>4712</v>
      </c>
      <c r="K48" s="47">
        <v>8175</v>
      </c>
      <c r="L48" s="47">
        <v>6783</v>
      </c>
      <c r="M48" s="47">
        <v>6776</v>
      </c>
      <c r="N48" s="47">
        <v>7557</v>
      </c>
      <c r="O48" s="47">
        <f aca="true" t="shared" si="10" ref="O48:O57">SUM(F48:N48)</f>
        <v>62446</v>
      </c>
    </row>
    <row r="49" spans="2:15" s="3" customFormat="1" ht="12">
      <c r="B49" s="43" t="s">
        <v>89</v>
      </c>
      <c r="C49" s="44"/>
      <c r="D49" s="45"/>
      <c r="E49" s="46" t="s">
        <v>90</v>
      </c>
      <c r="F49" s="47">
        <v>5787</v>
      </c>
      <c r="G49" s="47">
        <v>1834</v>
      </c>
      <c r="H49" s="47">
        <v>880</v>
      </c>
      <c r="I49" s="47">
        <v>708</v>
      </c>
      <c r="J49" s="47">
        <v>1526</v>
      </c>
      <c r="K49" s="47">
        <v>2647</v>
      </c>
      <c r="L49" s="47">
        <v>2196</v>
      </c>
      <c r="M49" s="47">
        <v>2194</v>
      </c>
      <c r="N49" s="47">
        <v>2447</v>
      </c>
      <c r="O49" s="47">
        <f t="shared" si="10"/>
        <v>20219</v>
      </c>
    </row>
    <row r="50" spans="2:15" s="3" customFormat="1" ht="12">
      <c r="B50" s="43" t="s">
        <v>91</v>
      </c>
      <c r="C50" s="44"/>
      <c r="D50" s="45"/>
      <c r="E50" s="46" t="s">
        <v>92</v>
      </c>
      <c r="F50" s="47">
        <v>8975</v>
      </c>
      <c r="G50" s="47">
        <v>2866</v>
      </c>
      <c r="H50" s="47">
        <v>1386</v>
      </c>
      <c r="I50" s="47">
        <v>1112</v>
      </c>
      <c r="J50" s="47">
        <v>2377</v>
      </c>
      <c r="K50" s="47">
        <v>4204</v>
      </c>
      <c r="L50" s="47">
        <v>3488</v>
      </c>
      <c r="M50" s="47">
        <v>3431</v>
      </c>
      <c r="N50" s="47">
        <v>3723</v>
      </c>
      <c r="O50" s="47">
        <f t="shared" si="10"/>
        <v>31562</v>
      </c>
    </row>
    <row r="51" spans="2:15" s="3" customFormat="1" ht="12">
      <c r="B51" s="43" t="s">
        <v>93</v>
      </c>
      <c r="C51" s="44"/>
      <c r="D51" s="45"/>
      <c r="E51" s="46" t="s">
        <v>94</v>
      </c>
      <c r="F51" s="47">
        <v>8900</v>
      </c>
      <c r="G51" s="47">
        <v>2798</v>
      </c>
      <c r="H51" s="47">
        <v>1331</v>
      </c>
      <c r="I51" s="47">
        <v>1075</v>
      </c>
      <c r="J51" s="47">
        <v>2336</v>
      </c>
      <c r="K51" s="47">
        <v>3971</v>
      </c>
      <c r="L51" s="47">
        <v>3296</v>
      </c>
      <c r="M51" s="47">
        <v>3345</v>
      </c>
      <c r="N51" s="47">
        <v>3834</v>
      </c>
      <c r="O51" s="47">
        <f t="shared" si="10"/>
        <v>30886</v>
      </c>
    </row>
    <row r="52" spans="2:15" s="3" customFormat="1" ht="12">
      <c r="B52" s="43" t="s">
        <v>95</v>
      </c>
      <c r="C52" s="44"/>
      <c r="D52" s="45"/>
      <c r="E52" s="46" t="s">
        <v>96</v>
      </c>
      <c r="F52" s="47">
        <v>4343</v>
      </c>
      <c r="G52" s="47">
        <v>715</v>
      </c>
      <c r="H52" s="47">
        <v>434</v>
      </c>
      <c r="I52" s="47">
        <v>312</v>
      </c>
      <c r="J52" s="47">
        <v>1657</v>
      </c>
      <c r="K52" s="47">
        <v>1203</v>
      </c>
      <c r="L52" s="47">
        <v>1122</v>
      </c>
      <c r="M52" s="47">
        <v>829</v>
      </c>
      <c r="N52" s="47">
        <v>1251</v>
      </c>
      <c r="O52" s="47">
        <f t="shared" si="10"/>
        <v>11866</v>
      </c>
    </row>
    <row r="53" spans="2:15" s="3" customFormat="1" ht="12">
      <c r="B53" s="43" t="s">
        <v>97</v>
      </c>
      <c r="C53" s="44"/>
      <c r="D53" s="45"/>
      <c r="E53" s="46" t="s">
        <v>98</v>
      </c>
      <c r="F53" s="47">
        <v>2573</v>
      </c>
      <c r="G53" s="47">
        <v>458</v>
      </c>
      <c r="H53" s="47">
        <v>302</v>
      </c>
      <c r="I53" s="47">
        <v>230</v>
      </c>
      <c r="J53" s="47">
        <v>994</v>
      </c>
      <c r="K53" s="47">
        <v>792</v>
      </c>
      <c r="L53" s="47">
        <v>671</v>
      </c>
      <c r="M53" s="47">
        <v>523</v>
      </c>
      <c r="N53" s="47">
        <v>837</v>
      </c>
      <c r="O53" s="47">
        <f t="shared" si="10"/>
        <v>7380</v>
      </c>
    </row>
    <row r="54" spans="2:15" s="3" customFormat="1" ht="12">
      <c r="B54" s="43" t="s">
        <v>99</v>
      </c>
      <c r="C54" s="44"/>
      <c r="D54" s="45"/>
      <c r="E54" s="46" t="s">
        <v>100</v>
      </c>
      <c r="F54" s="47">
        <v>2275</v>
      </c>
      <c r="G54" s="47">
        <v>458</v>
      </c>
      <c r="H54" s="47">
        <v>268</v>
      </c>
      <c r="I54" s="47">
        <v>182</v>
      </c>
      <c r="J54" s="47">
        <v>925</v>
      </c>
      <c r="K54" s="47">
        <v>746</v>
      </c>
      <c r="L54" s="47">
        <v>605</v>
      </c>
      <c r="M54" s="47">
        <v>477</v>
      </c>
      <c r="N54" s="47">
        <v>768</v>
      </c>
      <c r="O54" s="47">
        <f t="shared" si="10"/>
        <v>6704</v>
      </c>
    </row>
    <row r="55" spans="2:15" s="3" customFormat="1" ht="12">
      <c r="B55" s="43" t="s">
        <v>101</v>
      </c>
      <c r="C55" s="44"/>
      <c r="D55" s="45"/>
      <c r="E55" s="46" t="s">
        <v>102</v>
      </c>
      <c r="F55" s="47">
        <v>2068</v>
      </c>
      <c r="G55" s="47">
        <v>257</v>
      </c>
      <c r="H55" s="47">
        <v>166</v>
      </c>
      <c r="I55" s="47">
        <v>130</v>
      </c>
      <c r="J55" s="47">
        <v>732</v>
      </c>
      <c r="K55" s="47">
        <v>457</v>
      </c>
      <c r="L55" s="47">
        <v>517</v>
      </c>
      <c r="M55" s="47">
        <v>352</v>
      </c>
      <c r="N55" s="47">
        <v>483</v>
      </c>
      <c r="O55" s="47">
        <f t="shared" si="10"/>
        <v>5162</v>
      </c>
    </row>
    <row r="56" spans="2:15" s="3" customFormat="1" ht="12">
      <c r="B56" s="43" t="s">
        <v>103</v>
      </c>
      <c r="C56" s="44"/>
      <c r="D56" s="45"/>
      <c r="E56" s="49" t="s">
        <v>104</v>
      </c>
      <c r="F56" s="47">
        <v>3358</v>
      </c>
      <c r="G56" s="47">
        <v>279</v>
      </c>
      <c r="H56" s="47">
        <v>174</v>
      </c>
      <c r="I56" s="47">
        <v>241</v>
      </c>
      <c r="J56" s="47">
        <v>1576</v>
      </c>
      <c r="K56" s="47">
        <v>278</v>
      </c>
      <c r="L56" s="47">
        <v>572</v>
      </c>
      <c r="M56" s="47">
        <v>536</v>
      </c>
      <c r="N56" s="47">
        <v>368</v>
      </c>
      <c r="O56" s="47">
        <f t="shared" si="10"/>
        <v>7382</v>
      </c>
    </row>
    <row r="57" spans="2:15" s="3" customFormat="1" ht="12">
      <c r="B57" s="43" t="s">
        <v>105</v>
      </c>
      <c r="C57" s="44"/>
      <c r="D57" s="45"/>
      <c r="E57" s="49" t="s">
        <v>106</v>
      </c>
      <c r="F57" s="47">
        <v>985</v>
      </c>
      <c r="G57" s="47">
        <v>436</v>
      </c>
      <c r="H57" s="47">
        <v>260</v>
      </c>
      <c r="I57" s="47">
        <v>71</v>
      </c>
      <c r="J57" s="47">
        <v>81</v>
      </c>
      <c r="K57" s="47">
        <v>925</v>
      </c>
      <c r="L57" s="47">
        <v>550</v>
      </c>
      <c r="M57" s="47">
        <v>293</v>
      </c>
      <c r="N57" s="47">
        <v>883</v>
      </c>
      <c r="O57" s="47">
        <f t="shared" si="10"/>
        <v>4484</v>
      </c>
    </row>
    <row r="58" spans="2:15" s="3" customFormat="1" ht="12">
      <c r="B58" s="43" t="s">
        <v>107</v>
      </c>
      <c r="C58" s="44"/>
      <c r="D58" s="45"/>
      <c r="E58" s="46" t="s">
        <v>108</v>
      </c>
      <c r="F58" s="48">
        <f>SUM(F52/F48)*100</f>
        <v>24.296503496503497</v>
      </c>
      <c r="G58" s="48">
        <f aca="true" t="shared" si="11" ref="G58:N58">SUM(G52/G48)*100</f>
        <v>12.623587570621469</v>
      </c>
      <c r="H58" s="48">
        <f t="shared" si="11"/>
        <v>15.973500184026502</v>
      </c>
      <c r="I58" s="48">
        <f t="shared" si="11"/>
        <v>14.266117969821673</v>
      </c>
      <c r="J58" s="48">
        <f t="shared" si="11"/>
        <v>35.16553480475382</v>
      </c>
      <c r="K58" s="48">
        <f t="shared" si="11"/>
        <v>14.715596330275229</v>
      </c>
      <c r="L58" s="48">
        <f t="shared" si="11"/>
        <v>16.541353383458645</v>
      </c>
      <c r="M58" s="48">
        <f t="shared" si="11"/>
        <v>12.23435655253837</v>
      </c>
      <c r="N58" s="48">
        <f t="shared" si="11"/>
        <v>16.55418816990869</v>
      </c>
      <c r="O58" s="48">
        <f>SUM(O52/O48)*100</f>
        <v>19.00201774333024</v>
      </c>
    </row>
    <row r="59" spans="2:15" s="3" customFormat="1" ht="12">
      <c r="B59" s="43" t="s">
        <v>109</v>
      </c>
      <c r="C59" s="44"/>
      <c r="D59" s="45"/>
      <c r="E59" s="46" t="s">
        <v>110</v>
      </c>
      <c r="F59" s="48">
        <f>SUM(F54/F50)*100</f>
        <v>25.348189415041784</v>
      </c>
      <c r="G59" s="48">
        <f aca="true" t="shared" si="12" ref="G59:O59">SUM(G54/G50)*100</f>
        <v>15.980460572226098</v>
      </c>
      <c r="H59" s="48">
        <f t="shared" si="12"/>
        <v>19.336219336219337</v>
      </c>
      <c r="I59" s="48">
        <f t="shared" si="12"/>
        <v>16.366906474820144</v>
      </c>
      <c r="J59" s="48">
        <f t="shared" si="12"/>
        <v>38.9145982330669</v>
      </c>
      <c r="K59" s="48">
        <f t="shared" si="12"/>
        <v>17.74500475737393</v>
      </c>
      <c r="L59" s="48">
        <f t="shared" si="12"/>
        <v>17.345183486238533</v>
      </c>
      <c r="M59" s="48">
        <f t="shared" si="12"/>
        <v>13.902652287962693</v>
      </c>
      <c r="N59" s="48">
        <f t="shared" si="12"/>
        <v>20.628525382755843</v>
      </c>
      <c r="O59" s="48">
        <f t="shared" si="12"/>
        <v>21.240732526455865</v>
      </c>
    </row>
    <row r="60" spans="2:15" s="3" customFormat="1" ht="12">
      <c r="B60" s="43" t="s">
        <v>111</v>
      </c>
      <c r="C60" s="44"/>
      <c r="D60" s="45"/>
      <c r="E60" s="46" t="s">
        <v>112</v>
      </c>
      <c r="F60" s="48">
        <f>SUM(F55/F51)*100</f>
        <v>23.235955056179776</v>
      </c>
      <c r="G60" s="48">
        <f aca="true" t="shared" si="13" ref="G60:O60">SUM(G55/G51)*100</f>
        <v>9.185132237312366</v>
      </c>
      <c r="H60" s="48">
        <f t="shared" si="13"/>
        <v>12.47182569496619</v>
      </c>
      <c r="I60" s="48">
        <f t="shared" si="13"/>
        <v>12.093023255813954</v>
      </c>
      <c r="J60" s="48">
        <f t="shared" si="13"/>
        <v>31.335616438356162</v>
      </c>
      <c r="K60" s="48">
        <f t="shared" si="13"/>
        <v>11.508436162175775</v>
      </c>
      <c r="L60" s="48">
        <f t="shared" si="13"/>
        <v>15.685679611650485</v>
      </c>
      <c r="M60" s="48">
        <f t="shared" si="13"/>
        <v>10.523168908819134</v>
      </c>
      <c r="N60" s="48">
        <f t="shared" si="13"/>
        <v>12.597809076682315</v>
      </c>
      <c r="O60" s="48">
        <f t="shared" si="13"/>
        <v>16.713073884607912</v>
      </c>
    </row>
    <row r="61" spans="2:15" s="3" customFormat="1" ht="12">
      <c r="B61" s="43" t="s">
        <v>113</v>
      </c>
      <c r="C61" s="44"/>
      <c r="D61" s="45"/>
      <c r="E61" s="46" t="s">
        <v>114</v>
      </c>
      <c r="F61" s="48">
        <f>SUM(F53/F49)*100</f>
        <v>44.46172455503715</v>
      </c>
      <c r="G61" s="48">
        <f aca="true" t="shared" si="14" ref="G61:O61">SUM(G53/G49)*100</f>
        <v>24.972737186477644</v>
      </c>
      <c r="H61" s="48">
        <f t="shared" si="14"/>
        <v>34.31818181818182</v>
      </c>
      <c r="I61" s="48">
        <f t="shared" si="14"/>
        <v>32.48587570621469</v>
      </c>
      <c r="J61" s="48">
        <f t="shared" si="14"/>
        <v>65.13761467889908</v>
      </c>
      <c r="K61" s="48">
        <f t="shared" si="14"/>
        <v>29.920664903664523</v>
      </c>
      <c r="L61" s="48">
        <f t="shared" si="14"/>
        <v>30.555555555555557</v>
      </c>
      <c r="M61" s="48">
        <f t="shared" si="14"/>
        <v>23.837739288969917</v>
      </c>
      <c r="N61" s="48">
        <f t="shared" si="14"/>
        <v>34.20514916223948</v>
      </c>
      <c r="O61" s="48">
        <f t="shared" si="14"/>
        <v>36.500321479796234</v>
      </c>
    </row>
    <row r="62" spans="2:17" s="3" customFormat="1" ht="12">
      <c r="B62" s="43" t="s">
        <v>115</v>
      </c>
      <c r="C62" s="44"/>
      <c r="D62" s="45"/>
      <c r="E62" s="46" t="s">
        <v>116</v>
      </c>
      <c r="F62" s="47">
        <v>11941</v>
      </c>
      <c r="G62" s="47">
        <v>3784</v>
      </c>
      <c r="H62" s="47">
        <v>1815</v>
      </c>
      <c r="I62" s="47">
        <v>1461</v>
      </c>
      <c r="J62" s="47">
        <v>3148</v>
      </c>
      <c r="K62" s="47">
        <v>5461</v>
      </c>
      <c r="L62" s="47">
        <v>4531</v>
      </c>
      <c r="M62" s="47">
        <v>4527</v>
      </c>
      <c r="N62" s="47">
        <v>5048</v>
      </c>
      <c r="O62" s="47">
        <f aca="true" t="shared" si="15" ref="O62:O71">SUM(F62:N62)</f>
        <v>41716</v>
      </c>
      <c r="P62" s="31"/>
      <c r="Q62" s="31"/>
    </row>
    <row r="63" spans="2:17" s="3" customFormat="1" ht="12">
      <c r="B63" s="43" t="s">
        <v>117</v>
      </c>
      <c r="C63" s="44"/>
      <c r="D63" s="45"/>
      <c r="E63" s="46" t="s">
        <v>118</v>
      </c>
      <c r="F63" s="47">
        <v>5297</v>
      </c>
      <c r="G63" s="47">
        <v>1678</v>
      </c>
      <c r="H63" s="47">
        <v>805</v>
      </c>
      <c r="I63" s="47">
        <v>648</v>
      </c>
      <c r="J63" s="47">
        <v>1396</v>
      </c>
      <c r="K63" s="47">
        <v>2423</v>
      </c>
      <c r="L63" s="47">
        <v>2010</v>
      </c>
      <c r="M63" s="47">
        <v>2008</v>
      </c>
      <c r="N63" s="47">
        <v>2239</v>
      </c>
      <c r="O63" s="47">
        <f t="shared" si="15"/>
        <v>18504</v>
      </c>
      <c r="P63" s="31"/>
      <c r="Q63" s="31"/>
    </row>
    <row r="64" spans="2:17" s="3" customFormat="1" ht="12">
      <c r="B64" s="43" t="s">
        <v>119</v>
      </c>
      <c r="C64" s="44"/>
      <c r="D64" s="45"/>
      <c r="E64" s="46" t="s">
        <v>120</v>
      </c>
      <c r="F64" s="47">
        <v>5990</v>
      </c>
      <c r="G64" s="47">
        <v>1913</v>
      </c>
      <c r="H64" s="47">
        <v>925</v>
      </c>
      <c r="I64" s="47">
        <v>742</v>
      </c>
      <c r="J64" s="47">
        <v>1586</v>
      </c>
      <c r="K64" s="47">
        <v>2806</v>
      </c>
      <c r="L64" s="47">
        <v>2327</v>
      </c>
      <c r="M64" s="47">
        <v>2290</v>
      </c>
      <c r="N64" s="47">
        <v>2485</v>
      </c>
      <c r="O64" s="47">
        <f t="shared" si="15"/>
        <v>21064</v>
      </c>
      <c r="P64" s="31"/>
      <c r="Q64" s="31"/>
    </row>
    <row r="65" spans="2:17" s="3" customFormat="1" ht="12">
      <c r="B65" s="43" t="s">
        <v>121</v>
      </c>
      <c r="C65" s="44"/>
      <c r="D65" s="45"/>
      <c r="E65" s="46" t="s">
        <v>122</v>
      </c>
      <c r="F65" s="47">
        <v>5951</v>
      </c>
      <c r="G65" s="47">
        <v>1871</v>
      </c>
      <c r="H65" s="47">
        <v>890</v>
      </c>
      <c r="I65" s="47">
        <v>719</v>
      </c>
      <c r="J65" s="47">
        <v>1562</v>
      </c>
      <c r="K65" s="47">
        <v>2655</v>
      </c>
      <c r="L65" s="47">
        <v>2204</v>
      </c>
      <c r="M65" s="47">
        <v>2237</v>
      </c>
      <c r="N65" s="47">
        <v>2564</v>
      </c>
      <c r="O65" s="47">
        <f t="shared" si="15"/>
        <v>20653</v>
      </c>
      <c r="P65" s="31"/>
      <c r="Q65" s="31"/>
    </row>
    <row r="66" spans="2:15" s="3" customFormat="1" ht="12">
      <c r="B66" s="43" t="s">
        <v>123</v>
      </c>
      <c r="C66" s="44"/>
      <c r="D66" s="45"/>
      <c r="E66" s="46" t="s">
        <v>124</v>
      </c>
      <c r="F66" s="47">
        <v>3469</v>
      </c>
      <c r="G66" s="47">
        <v>501</v>
      </c>
      <c r="H66" s="47">
        <v>12</v>
      </c>
      <c r="I66" s="47">
        <v>70</v>
      </c>
      <c r="J66" s="47">
        <v>665</v>
      </c>
      <c r="K66" s="47">
        <v>99</v>
      </c>
      <c r="L66" s="47">
        <v>150</v>
      </c>
      <c r="M66" s="47">
        <v>256</v>
      </c>
      <c r="N66" s="47">
        <v>332</v>
      </c>
      <c r="O66" s="47">
        <f t="shared" si="15"/>
        <v>5554</v>
      </c>
    </row>
    <row r="67" spans="2:15" s="3" customFormat="1" ht="12">
      <c r="B67" s="43" t="s">
        <v>125</v>
      </c>
      <c r="C67" s="44"/>
      <c r="D67" s="45"/>
      <c r="E67" s="46" t="s">
        <v>126</v>
      </c>
      <c r="F67" s="47">
        <v>2206</v>
      </c>
      <c r="G67" s="47">
        <v>380</v>
      </c>
      <c r="H67" s="47">
        <v>6</v>
      </c>
      <c r="I67" s="47">
        <v>57</v>
      </c>
      <c r="J67" s="47">
        <v>465</v>
      </c>
      <c r="K67" s="47">
        <v>52</v>
      </c>
      <c r="L67" s="47">
        <v>66</v>
      </c>
      <c r="M67" s="47">
        <v>152</v>
      </c>
      <c r="N67" s="47">
        <v>208</v>
      </c>
      <c r="O67" s="47">
        <f t="shared" si="15"/>
        <v>3592</v>
      </c>
    </row>
    <row r="68" spans="2:15" s="3" customFormat="1" ht="12">
      <c r="B68" s="43" t="s">
        <v>127</v>
      </c>
      <c r="C68" s="44"/>
      <c r="D68" s="45"/>
      <c r="E68" s="46" t="s">
        <v>128</v>
      </c>
      <c r="F68" s="47">
        <v>1742</v>
      </c>
      <c r="G68" s="47">
        <v>428</v>
      </c>
      <c r="H68" s="47">
        <v>10</v>
      </c>
      <c r="I68" s="47">
        <v>61</v>
      </c>
      <c r="J68" s="47">
        <v>308</v>
      </c>
      <c r="K68" s="47">
        <v>53</v>
      </c>
      <c r="L68" s="47">
        <v>69</v>
      </c>
      <c r="M68" s="47">
        <v>112</v>
      </c>
      <c r="N68" s="47">
        <v>303</v>
      </c>
      <c r="O68" s="47">
        <f t="shared" si="15"/>
        <v>3086</v>
      </c>
    </row>
    <row r="69" spans="2:15" s="3" customFormat="1" ht="12">
      <c r="B69" s="43" t="s">
        <v>129</v>
      </c>
      <c r="C69" s="44"/>
      <c r="D69" s="45"/>
      <c r="E69" s="46" t="s">
        <v>130</v>
      </c>
      <c r="F69" s="47">
        <v>1727</v>
      </c>
      <c r="G69" s="47">
        <v>73</v>
      </c>
      <c r="H69" s="47">
        <v>2</v>
      </c>
      <c r="I69" s="47">
        <v>9</v>
      </c>
      <c r="J69" s="47">
        <v>357</v>
      </c>
      <c r="K69" s="47">
        <v>46</v>
      </c>
      <c r="L69" s="47">
        <v>81</v>
      </c>
      <c r="M69" s="47">
        <v>144</v>
      </c>
      <c r="N69" s="47">
        <v>29</v>
      </c>
      <c r="O69" s="47">
        <f t="shared" si="15"/>
        <v>2468</v>
      </c>
    </row>
    <row r="70" spans="2:15" s="3" customFormat="1" ht="12">
      <c r="B70" s="43" t="s">
        <v>131</v>
      </c>
      <c r="C70" s="44"/>
      <c r="D70" s="45"/>
      <c r="E70" s="49" t="s">
        <v>132</v>
      </c>
      <c r="F70" s="47">
        <v>3469</v>
      </c>
      <c r="G70" s="47">
        <v>315</v>
      </c>
      <c r="H70" s="47">
        <v>0</v>
      </c>
      <c r="I70" s="47">
        <v>70</v>
      </c>
      <c r="J70" s="47">
        <v>665</v>
      </c>
      <c r="K70" s="47">
        <v>76</v>
      </c>
      <c r="L70" s="47">
        <v>150</v>
      </c>
      <c r="M70" s="47">
        <v>256</v>
      </c>
      <c r="N70" s="47">
        <v>318</v>
      </c>
      <c r="O70" s="47">
        <f t="shared" si="15"/>
        <v>5319</v>
      </c>
    </row>
    <row r="71" spans="2:15" s="3" customFormat="1" ht="12">
      <c r="B71" s="43" t="s">
        <v>133</v>
      </c>
      <c r="C71" s="44"/>
      <c r="D71" s="45"/>
      <c r="E71" s="49" t="s">
        <v>134</v>
      </c>
      <c r="F71" s="47">
        <v>0</v>
      </c>
      <c r="G71" s="47">
        <v>186</v>
      </c>
      <c r="H71" s="47">
        <v>12</v>
      </c>
      <c r="I71" s="47">
        <v>0</v>
      </c>
      <c r="J71" s="47">
        <v>0</v>
      </c>
      <c r="K71" s="47">
        <v>23</v>
      </c>
      <c r="L71" s="47">
        <v>0</v>
      </c>
      <c r="M71" s="47">
        <v>0</v>
      </c>
      <c r="N71" s="47">
        <v>14</v>
      </c>
      <c r="O71" s="47">
        <f t="shared" si="15"/>
        <v>235</v>
      </c>
    </row>
    <row r="72" spans="2:15" s="3" customFormat="1" ht="12">
      <c r="B72" s="43" t="s">
        <v>135</v>
      </c>
      <c r="C72" s="44"/>
      <c r="D72" s="45"/>
      <c r="E72" s="46" t="s">
        <v>136</v>
      </c>
      <c r="F72" s="48">
        <f>SUM(F66/F62)*100</f>
        <v>29.05116824386567</v>
      </c>
      <c r="G72" s="48">
        <f aca="true" t="shared" si="16" ref="G72:N72">SUM(G66/G62)*100</f>
        <v>13.239957716701904</v>
      </c>
      <c r="H72" s="48">
        <f t="shared" si="16"/>
        <v>0.6611570247933884</v>
      </c>
      <c r="I72" s="48">
        <f t="shared" si="16"/>
        <v>4.791238877481177</v>
      </c>
      <c r="J72" s="48">
        <f t="shared" si="16"/>
        <v>21.124523506988563</v>
      </c>
      <c r="K72" s="48">
        <f t="shared" si="16"/>
        <v>1.8128547885002746</v>
      </c>
      <c r="L72" s="48">
        <f t="shared" si="16"/>
        <v>3.310527477378062</v>
      </c>
      <c r="M72" s="48">
        <f t="shared" si="16"/>
        <v>5.6549591340843826</v>
      </c>
      <c r="N72" s="48">
        <f t="shared" si="16"/>
        <v>6.576862123613313</v>
      </c>
      <c r="O72" s="48">
        <f>SUM(O66/O62)*100</f>
        <v>13.313836417681465</v>
      </c>
    </row>
    <row r="73" spans="2:15" s="3" customFormat="1" ht="12">
      <c r="B73" s="43" t="s">
        <v>137</v>
      </c>
      <c r="C73" s="44"/>
      <c r="D73" s="45"/>
      <c r="E73" s="46" t="s">
        <v>138</v>
      </c>
      <c r="F73" s="48">
        <f>SUM(F68/F64)*100</f>
        <v>29.08180300500835</v>
      </c>
      <c r="G73" s="48">
        <f aca="true" t="shared" si="17" ref="G73:O73">SUM(G68/G64)*100</f>
        <v>22.373235755358074</v>
      </c>
      <c r="H73" s="48">
        <f t="shared" si="17"/>
        <v>1.0810810810810811</v>
      </c>
      <c r="I73" s="48">
        <f t="shared" si="17"/>
        <v>8.221024258760108</v>
      </c>
      <c r="J73" s="48">
        <f t="shared" si="17"/>
        <v>19.419924337957127</v>
      </c>
      <c r="K73" s="48">
        <f t="shared" si="17"/>
        <v>1.8888096935138987</v>
      </c>
      <c r="L73" s="48">
        <f t="shared" si="17"/>
        <v>2.965191233347658</v>
      </c>
      <c r="M73" s="48">
        <f t="shared" si="17"/>
        <v>4.890829694323144</v>
      </c>
      <c r="N73" s="48">
        <f t="shared" si="17"/>
        <v>12.193158953722333</v>
      </c>
      <c r="O73" s="48">
        <f t="shared" si="17"/>
        <v>14.650588682111659</v>
      </c>
    </row>
    <row r="74" spans="2:15" s="3" customFormat="1" ht="12">
      <c r="B74" s="43" t="s">
        <v>139</v>
      </c>
      <c r="C74" s="44"/>
      <c r="D74" s="45"/>
      <c r="E74" s="46" t="s">
        <v>140</v>
      </c>
      <c r="F74" s="48">
        <f>SUM(F69/F65)*100</f>
        <v>29.02033271719039</v>
      </c>
      <c r="G74" s="48">
        <f aca="true" t="shared" si="18" ref="G74:O74">SUM(G69/G65)*100</f>
        <v>3.9016568679850345</v>
      </c>
      <c r="H74" s="48">
        <f t="shared" si="18"/>
        <v>0.22471910112359553</v>
      </c>
      <c r="I74" s="48">
        <f t="shared" si="18"/>
        <v>1.2517385257301807</v>
      </c>
      <c r="J74" s="48">
        <f t="shared" si="18"/>
        <v>22.855313700384123</v>
      </c>
      <c r="K74" s="48">
        <f t="shared" si="18"/>
        <v>1.7325800376647833</v>
      </c>
      <c r="L74" s="48">
        <f t="shared" si="18"/>
        <v>3.6751361161524496</v>
      </c>
      <c r="M74" s="48">
        <f t="shared" si="18"/>
        <v>6.437192668752793</v>
      </c>
      <c r="N74" s="48">
        <f t="shared" si="18"/>
        <v>1.1310452418096724</v>
      </c>
      <c r="O74" s="48">
        <f t="shared" si="18"/>
        <v>11.949837795961846</v>
      </c>
    </row>
    <row r="75" spans="2:15" s="3" customFormat="1" ht="12">
      <c r="B75" s="43" t="s">
        <v>141</v>
      </c>
      <c r="C75" s="44"/>
      <c r="D75" s="45"/>
      <c r="E75" s="46" t="s">
        <v>142</v>
      </c>
      <c r="F75" s="48">
        <f>SUM(F67/F63)*100</f>
        <v>41.64621483858788</v>
      </c>
      <c r="G75" s="48">
        <f aca="true" t="shared" si="19" ref="G75:O75">SUM(G67/G63)*100</f>
        <v>22.64600715137068</v>
      </c>
      <c r="H75" s="48">
        <f t="shared" si="19"/>
        <v>0.7453416149068323</v>
      </c>
      <c r="I75" s="48">
        <f t="shared" si="19"/>
        <v>8.796296296296296</v>
      </c>
      <c r="J75" s="48">
        <f t="shared" si="19"/>
        <v>33.30945558739255</v>
      </c>
      <c r="K75" s="48">
        <f t="shared" si="19"/>
        <v>2.1460998761865455</v>
      </c>
      <c r="L75" s="48">
        <f t="shared" si="19"/>
        <v>3.2835820895522385</v>
      </c>
      <c r="M75" s="48">
        <f t="shared" si="19"/>
        <v>7.569721115537849</v>
      </c>
      <c r="N75" s="48">
        <f t="shared" si="19"/>
        <v>9.289861545332737</v>
      </c>
      <c r="O75" s="48">
        <f t="shared" si="19"/>
        <v>19.412019022913967</v>
      </c>
    </row>
    <row r="76" spans="2:15" s="3" customFormat="1" ht="12">
      <c r="B76" s="43" t="s">
        <v>143</v>
      </c>
      <c r="C76" s="44"/>
      <c r="D76" s="45"/>
      <c r="E76" s="46" t="s">
        <v>144</v>
      </c>
      <c r="F76" s="46">
        <f aca="true" t="shared" si="20" ref="F76:O76">SUM(F24+F38+F52+F66)</f>
        <v>25650</v>
      </c>
      <c r="G76" s="46">
        <f t="shared" si="20"/>
        <v>6249</v>
      </c>
      <c r="H76" s="46">
        <f t="shared" si="20"/>
        <v>3209</v>
      </c>
      <c r="I76" s="46">
        <f t="shared" si="20"/>
        <v>2567</v>
      </c>
      <c r="J76" s="46">
        <f t="shared" si="20"/>
        <v>6915</v>
      </c>
      <c r="K76" s="46">
        <f t="shared" si="20"/>
        <v>10791</v>
      </c>
      <c r="L76" s="46">
        <f t="shared" si="20"/>
        <v>8156</v>
      </c>
      <c r="M76" s="46">
        <f t="shared" si="20"/>
        <v>8309</v>
      </c>
      <c r="N76" s="46">
        <f t="shared" si="20"/>
        <v>9511</v>
      </c>
      <c r="O76" s="46">
        <f t="shared" si="20"/>
        <v>81357</v>
      </c>
    </row>
    <row r="77" spans="2:15" s="3" customFormat="1" ht="12">
      <c r="B77" s="43" t="s">
        <v>145</v>
      </c>
      <c r="C77" s="44"/>
      <c r="D77" s="45"/>
      <c r="E77" s="46" t="s">
        <v>146</v>
      </c>
      <c r="F77" s="51">
        <v>0</v>
      </c>
      <c r="G77" s="51">
        <v>105</v>
      </c>
      <c r="H77" s="51">
        <v>27</v>
      </c>
      <c r="I77" s="51">
        <v>0</v>
      </c>
      <c r="J77" s="51">
        <v>0</v>
      </c>
      <c r="K77" s="51">
        <v>122</v>
      </c>
      <c r="L77" s="51">
        <v>22</v>
      </c>
      <c r="M77" s="51">
        <v>0</v>
      </c>
      <c r="N77" s="51">
        <v>0</v>
      </c>
      <c r="O77" s="47">
        <f>SUM(F77:N77)</f>
        <v>276</v>
      </c>
    </row>
    <row r="78" spans="2:15" s="3" customFormat="1" ht="12">
      <c r="B78" s="43" t="s">
        <v>147</v>
      </c>
      <c r="C78" s="44"/>
      <c r="D78" s="45"/>
      <c r="E78" s="46" t="s">
        <v>148</v>
      </c>
      <c r="F78" s="47">
        <v>42</v>
      </c>
      <c r="G78" s="47">
        <v>314</v>
      </c>
      <c r="H78" s="47">
        <v>0</v>
      </c>
      <c r="I78" s="47">
        <v>0</v>
      </c>
      <c r="J78" s="47">
        <v>0</v>
      </c>
      <c r="K78" s="47">
        <v>0</v>
      </c>
      <c r="L78" s="47">
        <v>483</v>
      </c>
      <c r="M78" s="47">
        <v>0</v>
      </c>
      <c r="N78" s="47">
        <v>5</v>
      </c>
      <c r="O78" s="47">
        <f>SUM(F78:N78)</f>
        <v>844</v>
      </c>
    </row>
    <row r="79" spans="2:15" s="3" customFormat="1" ht="12">
      <c r="B79" s="43" t="s">
        <v>149</v>
      </c>
      <c r="C79" s="44"/>
      <c r="D79" s="45"/>
      <c r="E79" s="46" t="s">
        <v>150</v>
      </c>
      <c r="F79" s="47">
        <v>14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25</v>
      </c>
      <c r="M79" s="47">
        <v>0</v>
      </c>
      <c r="N79" s="47">
        <v>0</v>
      </c>
      <c r="O79" s="47">
        <f>SUM(F79:N79)</f>
        <v>39</v>
      </c>
    </row>
    <row r="80" spans="2:15" s="3" customFormat="1" ht="12">
      <c r="B80" s="43" t="s">
        <v>151</v>
      </c>
      <c r="C80" s="44"/>
      <c r="D80" s="45"/>
      <c r="E80" s="46" t="s">
        <v>152</v>
      </c>
      <c r="F80" s="47">
        <v>9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>SUM(F80:N80)</f>
        <v>9</v>
      </c>
    </row>
    <row r="81" spans="2:15" s="3" customFormat="1" ht="12">
      <c r="B81" s="43" t="s">
        <v>153</v>
      </c>
      <c r="C81" s="44"/>
      <c r="D81" s="45"/>
      <c r="E81" s="46" t="s">
        <v>154</v>
      </c>
      <c r="F81" s="52">
        <f aca="true" t="shared" si="21" ref="F81:O81">SUM((F77+F78+F79+F80)/F76)*100</f>
        <v>0.253411306042885</v>
      </c>
      <c r="G81" s="52">
        <f t="shared" si="21"/>
        <v>6.705072811649863</v>
      </c>
      <c r="H81" s="52">
        <f t="shared" si="21"/>
        <v>0.8413836086008103</v>
      </c>
      <c r="I81" s="52">
        <f t="shared" si="21"/>
        <v>0</v>
      </c>
      <c r="J81" s="52">
        <f t="shared" si="21"/>
        <v>0</v>
      </c>
      <c r="K81" s="52">
        <f t="shared" si="21"/>
        <v>1.1305717727736075</v>
      </c>
      <c r="L81" s="52">
        <f t="shared" si="21"/>
        <v>6.498283472290338</v>
      </c>
      <c r="M81" s="52">
        <f t="shared" si="21"/>
        <v>0</v>
      </c>
      <c r="N81" s="52">
        <f t="shared" si="21"/>
        <v>0.052570707601724324</v>
      </c>
      <c r="O81" s="52">
        <f t="shared" si="21"/>
        <v>1.4356478237889794</v>
      </c>
    </row>
    <row r="82" spans="2:4" s="3" customFormat="1" ht="12">
      <c r="B82" s="2"/>
      <c r="C82" s="30"/>
      <c r="D82" s="30"/>
    </row>
    <row r="83" spans="2:4" s="3" customFormat="1" ht="12">
      <c r="B83" s="2" t="s">
        <v>155</v>
      </c>
      <c r="C83" s="30"/>
      <c r="D83" s="30"/>
    </row>
    <row r="84" spans="2:4" s="3" customFormat="1" ht="12">
      <c r="B84" s="1" t="s">
        <v>156</v>
      </c>
      <c r="C84" s="32"/>
      <c r="D84" s="32"/>
    </row>
    <row r="85" spans="2:4" s="3" customFormat="1" ht="12">
      <c r="B85" s="33" t="s">
        <v>157</v>
      </c>
      <c r="C85" s="30"/>
      <c r="D85" s="30"/>
    </row>
    <row r="86" spans="2:4" s="3" customFormat="1" ht="12">
      <c r="B86" s="33" t="s">
        <v>158</v>
      </c>
      <c r="C86" s="30"/>
      <c r="D86" s="30"/>
    </row>
    <row r="87" spans="2:4" s="3" customFormat="1" ht="12">
      <c r="B87" s="33" t="s">
        <v>159</v>
      </c>
      <c r="C87" s="30"/>
      <c r="D87" s="30"/>
    </row>
    <row r="88" spans="2:4" s="3" customFormat="1" ht="12">
      <c r="B88" s="33" t="s">
        <v>160</v>
      </c>
      <c r="C88" s="30"/>
      <c r="D88" s="30"/>
    </row>
    <row r="89" s="3" customFormat="1" ht="12"/>
    <row r="90" s="3" customFormat="1" ht="12"/>
    <row r="91" s="3" customFormat="1" ht="12"/>
    <row r="92" s="3" customFormat="1" ht="12"/>
    <row r="93" s="3" customFormat="1" ht="12"/>
    <row r="94" s="3" customFormat="1" ht="12"/>
    <row r="95" s="3" customFormat="1" ht="12"/>
    <row r="96" s="3" customFormat="1" ht="12"/>
    <row r="97" s="3" customFormat="1" ht="12"/>
    <row r="98" s="3" customFormat="1" ht="12"/>
    <row r="99" s="3" customFormat="1" ht="12"/>
    <row r="100" s="3" customFormat="1" ht="12"/>
    <row r="101" s="3" customFormat="1" ht="12"/>
    <row r="102" s="3" customFormat="1" ht="12"/>
    <row r="103" s="3" customFormat="1" ht="12"/>
    <row r="104" s="3" customFormat="1" ht="12"/>
    <row r="105" s="3" customFormat="1" ht="12"/>
    <row r="106" s="3" customFormat="1" ht="12"/>
    <row r="107" s="3" customFormat="1" ht="12"/>
    <row r="108" s="3" customFormat="1" ht="12"/>
    <row r="109" s="3" customFormat="1" ht="12"/>
    <row r="110" s="3" customFormat="1" ht="12"/>
    <row r="111" s="3" customFormat="1" ht="12"/>
    <row r="112" s="3" customFormat="1" ht="12"/>
    <row r="113" s="3" customFormat="1" ht="12"/>
    <row r="114" s="3" customFormat="1" ht="12"/>
    <row r="115" s="3" customFormat="1" ht="12"/>
    <row r="116" s="3" customFormat="1" ht="12"/>
    <row r="117" s="3" customFormat="1" ht="12"/>
    <row r="118" s="3" customFormat="1" ht="12"/>
    <row r="119" s="3" customFormat="1" ht="12"/>
    <row r="120" s="3" customFormat="1" ht="12"/>
    <row r="121" s="3" customFormat="1" ht="12"/>
    <row r="122" s="3" customFormat="1" ht="12"/>
    <row r="123" s="3" customFormat="1" ht="12"/>
    <row r="124" s="3" customFormat="1" ht="12"/>
    <row r="125" s="3" customFormat="1" ht="12"/>
    <row r="126" s="3" customFormat="1" ht="12"/>
    <row r="127" s="3" customFormat="1" ht="12"/>
  </sheetData>
  <mergeCells count="65">
    <mergeCell ref="B18:D18"/>
    <mergeCell ref="B6:C6"/>
    <mergeCell ref="B17:D17"/>
    <mergeCell ref="B20:D20"/>
    <mergeCell ref="B21:D21"/>
    <mergeCell ref="B22:D22"/>
    <mergeCell ref="B23:D23"/>
    <mergeCell ref="B32:D32"/>
    <mergeCell ref="B24:D24"/>
    <mergeCell ref="B25:D25"/>
    <mergeCell ref="B26:D26"/>
    <mergeCell ref="B27:D27"/>
    <mergeCell ref="B28:D28"/>
    <mergeCell ref="B29:D29"/>
    <mergeCell ref="B30:D30"/>
    <mergeCell ref="B31:D31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73:D73"/>
    <mergeCell ref="B74:D74"/>
    <mergeCell ref="B75:D75"/>
    <mergeCell ref="B69:D69"/>
    <mergeCell ref="B70:D70"/>
    <mergeCell ref="B71:D71"/>
    <mergeCell ref="B72:D72"/>
    <mergeCell ref="B76:D76"/>
    <mergeCell ref="B81:D81"/>
    <mergeCell ref="B77:D77"/>
    <mergeCell ref="B78:D78"/>
    <mergeCell ref="B79:D79"/>
    <mergeCell ref="B80:D80"/>
  </mergeCells>
  <printOptions/>
  <pageMargins left="0.75" right="0.75" top="1" bottom="1" header="0" footer="0"/>
  <pageSetup fitToHeight="1" fitToWidth="1" horizontalDpi="300" verticalDpi="300" orientation="portrait" paperSize="119" scale="4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Maldonado del Cid</dc:creator>
  <cp:keywords/>
  <dc:description/>
  <cp:lastModifiedBy>Fredy Orlando Son Bal</cp:lastModifiedBy>
  <cp:lastPrinted>2007-05-14T17:27:45Z</cp:lastPrinted>
  <dcterms:created xsi:type="dcterms:W3CDTF">2007-03-18T23:04:32Z</dcterms:created>
  <dcterms:modified xsi:type="dcterms:W3CDTF">2007-07-31T18:21:24Z</dcterms:modified>
  <cp:category/>
  <cp:version/>
  <cp:contentType/>
  <cp:contentStatus/>
</cp:coreProperties>
</file>