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80" windowWidth="8685" windowHeight="5295" activeTab="0"/>
  </bookViews>
  <sheets>
    <sheet name="Tabla 30-07a" sheetId="1" r:id="rId1"/>
    <sheet name="Tabla 30-07b" sheetId="2" r:id="rId2"/>
    <sheet name="Tabla 30-07c" sheetId="3" r:id="rId3"/>
    <sheet name="Tabla 30-07d" sheetId="4" r:id="rId4"/>
  </sheets>
  <definedNames>
    <definedName name="_xlnm.Print_Area" localSheetId="0">'Tabla 30-07a'!$A$1:$AH$83</definedName>
    <definedName name="_xlnm.Print_Area" localSheetId="1">'Tabla 30-07b'!$A$1:$AF$45</definedName>
    <definedName name="_xlnm.Print_Area" localSheetId="2">'Tabla 30-07c'!$A$1:$AG$48</definedName>
    <definedName name="_xlnm.Print_Area" localSheetId="3">'Tabla 30-07d'!$A$1:$AF$40</definedName>
  </definedNames>
  <calcPr calcMode="manual" fullCalcOnLoad="1"/>
</workbook>
</file>

<file path=xl/sharedStrings.xml><?xml version="1.0" encoding="utf-8"?>
<sst xmlns="http://schemas.openxmlformats.org/spreadsheetml/2006/main" count="730" uniqueCount="252">
  <si>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</si>
  <si>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</si>
  <si>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</si>
  <si>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</si>
  <si>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</si>
  <si>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</si>
  <si>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</si>
  <si>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</si>
  <si>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</si>
  <si>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</si>
  <si>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</si>
  <si>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Municipios del Departamento de Sololá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</si>
  <si>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</si>
  <si>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</si>
  <si>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</si>
  <si>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</si>
  <si>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</si>
  <si>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</si>
  <si>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</si>
  <si>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</si>
  <si>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</si>
  <si>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</si>
  <si>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 Lucas Tolimán</t>
  </si>
  <si>
    <t>Santa Cruz La Laguna</t>
  </si>
  <si>
    <t>San Marcos La Laguna</t>
  </si>
  <si>
    <t>San Juan La Laguna</t>
  </si>
  <si>
    <t>San Pedro La Laguna</t>
  </si>
  <si>
    <t>Santiago Atitlán</t>
  </si>
  <si>
    <t>Hembras</t>
  </si>
  <si>
    <t>Machos</t>
  </si>
  <si>
    <t>Total menor de un año</t>
  </si>
  <si>
    <t>Terneras menores de un año</t>
  </si>
  <si>
    <t>Terneros menores de un año</t>
  </si>
  <si>
    <t>Total de un año y más</t>
  </si>
  <si>
    <t>Novillas</t>
  </si>
  <si>
    <t>Novillos</t>
  </si>
  <si>
    <t>Vacas</t>
  </si>
  <si>
    <t>Toros y toretes</t>
  </si>
  <si>
    <t>Bueyes</t>
  </si>
  <si>
    <t>Ganado Bovino</t>
  </si>
  <si>
    <t>Ganado Porcino</t>
  </si>
  <si>
    <t>Ganado Ovino</t>
  </si>
  <si>
    <t>Ganado Caprino</t>
  </si>
  <si>
    <t>De Lana número de fincas</t>
  </si>
  <si>
    <t>De lana total de cabezas</t>
  </si>
  <si>
    <t>De lana hembras</t>
  </si>
  <si>
    <t>De lana machos</t>
  </si>
  <si>
    <t>De Pelo número de fincas</t>
  </si>
  <si>
    <t>De pelo total de cabezas</t>
  </si>
  <si>
    <t>De pelo hembras</t>
  </si>
  <si>
    <t>De pelo machos</t>
  </si>
  <si>
    <t>Fincas de Gallinas</t>
  </si>
  <si>
    <t>Total Gallinas, Gallos, Pollas y Pollos</t>
  </si>
  <si>
    <t>Gallinas Reproductoras</t>
  </si>
  <si>
    <t>Gallinas para Postura</t>
  </si>
  <si>
    <t>Gallos, Pollas y Pollos</t>
  </si>
  <si>
    <t>Fincas de Codornices</t>
  </si>
  <si>
    <t>Total de Codornines</t>
  </si>
  <si>
    <t>Fincas de Pavos</t>
  </si>
  <si>
    <t>Total de Pavos</t>
  </si>
  <si>
    <t>Fincas de Patos</t>
  </si>
  <si>
    <t>Total de Patos</t>
  </si>
  <si>
    <t>Producción de Aves</t>
  </si>
  <si>
    <t>Producción de Ganado Bovino, Porcino, Caprino, Ovino y Aves</t>
  </si>
  <si>
    <t>Fecha de  Publicación</t>
  </si>
  <si>
    <t>Total de Fincas producción de Ganado Bovino, Porcino, Caprino, Ovino y Aves</t>
  </si>
  <si>
    <t>Porcentaje Fincas Producción Ganado Bovino</t>
  </si>
  <si>
    <t>Porcentaje Fincas Producción Ganado Caprino</t>
  </si>
  <si>
    <t>Porcentaje Fincas Producción Ganado Ovino</t>
  </si>
  <si>
    <t>Porcentaje Fincas Producción Ganado Porcino</t>
  </si>
  <si>
    <t>Porcentaje Fincas Producción Aves</t>
  </si>
  <si>
    <t>Indicador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</si>
  <si>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</si>
  <si>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</si>
  <si>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</si>
  <si>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</si>
  <si>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</si>
  <si>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</si>
  <si>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</si>
  <si>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</si>
  <si>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</si>
  <si>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</si>
  <si>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</si>
  <si>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</si>
  <si>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</si>
  <si>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</si>
  <si>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</si>
  <si>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</si>
  <si>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</si>
  <si>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</si>
  <si>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</si>
  <si>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</si>
  <si>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Número de fincas, Número de cabezas de ganado y aves</t>
  </si>
  <si>
    <t>DEPT. SOLOLÁ</t>
  </si>
  <si>
    <t>Total de Fincas Ganado Ovino</t>
  </si>
  <si>
    <t>Total de Fincas de Aves</t>
  </si>
  <si>
    <t>BOV_T_FC</t>
  </si>
  <si>
    <t>BOV_T_CA</t>
  </si>
  <si>
    <t>BOV_HE</t>
  </si>
  <si>
    <t>BOV_MA</t>
  </si>
  <si>
    <t>BOV_1AÑ</t>
  </si>
  <si>
    <t>BOV_HE_1AÑ</t>
  </si>
  <si>
    <t>BOV_MA_1AÑ</t>
  </si>
  <si>
    <t>BOV_MAS1AÑ</t>
  </si>
  <si>
    <t>BOV_HE_MS1</t>
  </si>
  <si>
    <t>BOV_MA_MS1</t>
  </si>
  <si>
    <t>BOV_VACAS</t>
  </si>
  <si>
    <t>BOV_TOROS</t>
  </si>
  <si>
    <t>BOV_BUEY</t>
  </si>
  <si>
    <t>PORC_T_CA</t>
  </si>
  <si>
    <t>POR_HE</t>
  </si>
  <si>
    <t>POR_MA</t>
  </si>
  <si>
    <t>CAP_T_FC</t>
  </si>
  <si>
    <t>CAP_T_CA</t>
  </si>
  <si>
    <t>CAP_HE</t>
  </si>
  <si>
    <t>CAP_MA</t>
  </si>
  <si>
    <t>T_OVI_FC</t>
  </si>
  <si>
    <t>OVI_LAN_FC</t>
  </si>
  <si>
    <t>OVI_LAN_CA</t>
  </si>
  <si>
    <t>OVI_LAN_HE</t>
  </si>
  <si>
    <t>OVI_LAN_MA</t>
  </si>
  <si>
    <t>OVI_PEL_FC</t>
  </si>
  <si>
    <t>OVI_PEL_CA</t>
  </si>
  <si>
    <t>OVI_PEL_HE</t>
  </si>
  <si>
    <t>OVI_PEL_MA</t>
  </si>
  <si>
    <t>T_AVE_FC</t>
  </si>
  <si>
    <t>AVE_GAL_FC</t>
  </si>
  <si>
    <t>AVE_GAL_CA</t>
  </si>
  <si>
    <t>AVE_GAL_R</t>
  </si>
  <si>
    <t>AVE_GAL_P</t>
  </si>
  <si>
    <t>AVE_POLL</t>
  </si>
  <si>
    <t>AVE_COD_FC</t>
  </si>
  <si>
    <t>AVE_T_CODO</t>
  </si>
  <si>
    <t>AVE_PAV_FC</t>
  </si>
  <si>
    <t>AVE_T_PAV</t>
  </si>
  <si>
    <t>AVE_PAT_FC</t>
  </si>
  <si>
    <t>AVE_T_PAT</t>
  </si>
  <si>
    <t>T_FC_GAN</t>
  </si>
  <si>
    <t>P_FC_BOV</t>
  </si>
  <si>
    <t>P_FC_POR</t>
  </si>
  <si>
    <t>P_FC_CAP</t>
  </si>
  <si>
    <t>P_FC_OVI</t>
  </si>
  <si>
    <t>P_FC_AVE</t>
  </si>
  <si>
    <t>Ref. Código Campo</t>
  </si>
  <si>
    <t xml:space="preserve"> 30 - 07a</t>
  </si>
  <si>
    <t>Totales por Municipio</t>
  </si>
  <si>
    <t>Gallinas, Gallo, Pollas y Pollos</t>
  </si>
  <si>
    <t>Viviendas</t>
  </si>
  <si>
    <t>Número de Aves</t>
  </si>
  <si>
    <t>Huevos Recogidos</t>
  </si>
  <si>
    <t>Patos</t>
  </si>
  <si>
    <t>Pavos o Chompipes</t>
  </si>
  <si>
    <t>Huevos  Recogidos</t>
  </si>
  <si>
    <t>Otras Aves</t>
  </si>
  <si>
    <t>NACIONAL</t>
  </si>
  <si>
    <t>Total Viviendas con Actividad de Traspatio Agropecuaria: Aves</t>
  </si>
  <si>
    <t>Total de Número de Aves</t>
  </si>
  <si>
    <t>Total de Huevos Recogidos</t>
  </si>
  <si>
    <t>Número de Viviendas, Aves y Huevos Recogidos</t>
  </si>
  <si>
    <t>T_OVI_CA</t>
  </si>
  <si>
    <t>Total Aves</t>
  </si>
  <si>
    <t>T_AVE_CA</t>
  </si>
  <si>
    <t>Total Cabezas Ganado Ovino</t>
  </si>
  <si>
    <t>Total Cabezas Ganado Caprino</t>
  </si>
  <si>
    <t>Total Cabezas Ganado Porcino</t>
  </si>
  <si>
    <t>Número de Fincas Ganado Porcino</t>
  </si>
  <si>
    <t>Número de Fincas Ganado Caprino</t>
  </si>
  <si>
    <t>Número de fincas Ganado Bovino</t>
  </si>
  <si>
    <t>Total Cabezas Ganado Bovino</t>
  </si>
  <si>
    <t>Número de Viviendas, litros, colmenas</t>
  </si>
  <si>
    <t>Leche de Vaca</t>
  </si>
  <si>
    <t>Leche de Cabra</t>
  </si>
  <si>
    <t>Miel</t>
  </si>
  <si>
    <t>Colmenas</t>
  </si>
  <si>
    <t>Total Viviendas con Producción de Leche</t>
  </si>
  <si>
    <t>San Antonio Palopó</t>
  </si>
  <si>
    <t>Santa Catarina Palopó</t>
  </si>
  <si>
    <t>San Pablo La Laguna</t>
  </si>
  <si>
    <t>Producción de leche de vaca en litros</t>
  </si>
  <si>
    <t>Producción de leche de cabra en litros</t>
  </si>
  <si>
    <t>-</t>
  </si>
  <si>
    <t>Total de Producción de Leche en Litros</t>
  </si>
  <si>
    <t>Santa María Visitación*</t>
  </si>
  <si>
    <t>Santa Catarina Palopó*</t>
  </si>
  <si>
    <t>San Pablo La Laguna*</t>
  </si>
  <si>
    <t>San Marcos La Laguna*</t>
  </si>
  <si>
    <t>San Pedro La Laguna*</t>
  </si>
  <si>
    <t>* Censo Agropecuario no publica estos municipios</t>
  </si>
  <si>
    <t>T_AVE_VIV</t>
  </si>
  <si>
    <t>T_AVE</t>
  </si>
  <si>
    <t>T_GAL_VIV</t>
  </si>
  <si>
    <t>T_GAL</t>
  </si>
  <si>
    <t>T_PAT_VIV</t>
  </si>
  <si>
    <t>T_PAT</t>
  </si>
  <si>
    <t>T_PAV_VIV</t>
  </si>
  <si>
    <t>T_PAV</t>
  </si>
  <si>
    <t>T_OAVE_VIV</t>
  </si>
  <si>
    <t>T_OAVE</t>
  </si>
  <si>
    <t>T_OAVE_HUE</t>
  </si>
  <si>
    <t>T_PAV_HUE</t>
  </si>
  <si>
    <t>T_PAT_HUE</t>
  </si>
  <si>
    <t>T_GAL_HUE</t>
  </si>
  <si>
    <t>T_AVE_HUE</t>
  </si>
  <si>
    <t>LE_VAC_VIV</t>
  </si>
  <si>
    <t>LE_VAC_LTS</t>
  </si>
  <si>
    <t>LE_CAB_VIV</t>
  </si>
  <si>
    <t>LE_CAB_LTS</t>
  </si>
  <si>
    <t>MIEL_VIV</t>
  </si>
  <si>
    <t>MIEL_COLM</t>
  </si>
  <si>
    <t>T_VIV_LE</t>
  </si>
  <si>
    <t>T_LTS_LE</t>
  </si>
  <si>
    <t xml:space="preserve"> 30 - 07d</t>
  </si>
  <si>
    <t>Número de Viviendas y animales</t>
  </si>
  <si>
    <t>Bovino</t>
  </si>
  <si>
    <t>Porcino</t>
  </si>
  <si>
    <t>Caprino</t>
  </si>
  <si>
    <t>Ovinos</t>
  </si>
  <si>
    <t>Caballos, mulas, asnos</t>
  </si>
  <si>
    <t>Conejos</t>
  </si>
  <si>
    <t>Número de animales</t>
  </si>
  <si>
    <t>Total de Número Animales</t>
  </si>
  <si>
    <t>T_TBOV_VIV</t>
  </si>
  <si>
    <t>T_TBOV_CA</t>
  </si>
  <si>
    <t>T_TPOR_VIV</t>
  </si>
  <si>
    <t>T_TPOR_CA</t>
  </si>
  <si>
    <t>T_TCAP_VIV</t>
  </si>
  <si>
    <t>T_TCAP_CA</t>
  </si>
  <si>
    <t>T_TOV_VIV</t>
  </si>
  <si>
    <t>T_TOV_CA</t>
  </si>
  <si>
    <t>T_TCAB_VIV</t>
  </si>
  <si>
    <t>T_TCAB_CA</t>
  </si>
  <si>
    <t>T_TCON_VIV</t>
  </si>
  <si>
    <t>T_TCON_CA</t>
  </si>
  <si>
    <t>T_ANI_VIV</t>
  </si>
  <si>
    <t>T_ANI_CA</t>
  </si>
  <si>
    <t xml:space="preserve"> 30 - 07c</t>
  </si>
  <si>
    <t xml:space="preserve"> 30 - 07b</t>
  </si>
  <si>
    <t>Enero de 2004</t>
  </si>
  <si>
    <t>IV Censo Nacional Agropecuario, Instituto Nacional de Estadística, Mayo 2003</t>
  </si>
  <si>
    <t>Porcentaje de Fincas de Ganado Bovino, Porcino, Caprino, Ovino y Aves por Municipio</t>
  </si>
  <si>
    <t>PAIS</t>
  </si>
  <si>
    <t>Animales de Traspatio: Aves</t>
  </si>
  <si>
    <t>Animales de Traspatio: bovino, porcino, caprino, ovino, caballos, mulas, asnos conejos</t>
  </si>
  <si>
    <t>Animales de Traspatio: Leche y Miel</t>
  </si>
  <si>
    <t>Total Viviendas con Animales de Traspatio</t>
  </si>
  <si>
    <t>Concepción*</t>
  </si>
  <si>
    <t>Panajachel*</t>
  </si>
  <si>
    <t xml:space="preserve"> - </t>
  </si>
  <si>
    <t>Santa Cruz La Laguna*</t>
  </si>
  <si>
    <t>San Lucas Tolimán*</t>
  </si>
  <si>
    <t>San José Chacayá*</t>
  </si>
  <si>
    <t xml:space="preserve">           </t>
  </si>
</sst>
</file>

<file path=xl/styles.xml><?xml version="1.0" encoding="utf-8"?>
<styleSheet xmlns="http://schemas.openxmlformats.org/spreadsheetml/2006/main">
  <numFmts count="2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000"/>
    <numFmt numFmtId="174" formatCode="0.00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 horizontal="right" indent="2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horizontal="right" indent="2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1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6" fontId="8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8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3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7" fillId="3" borderId="12" xfId="0" applyFont="1" applyFill="1" applyBorder="1" applyAlignment="1">
      <alignment horizontal="left" vertical="top" wrapText="1" readingOrder="1"/>
    </xf>
    <xf numFmtId="0" fontId="0" fillId="3" borderId="12" xfId="0" applyFill="1" applyBorder="1" applyAlignment="1">
      <alignment/>
    </xf>
    <xf numFmtId="0" fontId="0" fillId="3" borderId="1" xfId="0" applyFill="1" applyBorder="1" applyAlignment="1">
      <alignment/>
    </xf>
    <xf numFmtId="0" fontId="1" fillId="3" borderId="4" xfId="0" applyFont="1" applyFill="1" applyBorder="1" applyAlignment="1">
      <alignment horizontal="left" vertical="top" wrapText="1" readingOrder="1"/>
    </xf>
    <xf numFmtId="1" fontId="4" fillId="3" borderId="4" xfId="0" applyNumberFormat="1" applyFont="1" applyFill="1" applyBorder="1" applyAlignment="1">
      <alignment/>
    </xf>
    <xf numFmtId="0" fontId="4" fillId="3" borderId="4" xfId="0" applyNumberFormat="1" applyFont="1" applyFill="1" applyBorder="1" applyAlignment="1">
      <alignment/>
    </xf>
    <xf numFmtId="1" fontId="4" fillId="3" borderId="13" xfId="0" applyNumberFormat="1" applyFont="1" applyFill="1" applyBorder="1" applyAlignment="1">
      <alignment/>
    </xf>
    <xf numFmtId="1" fontId="4" fillId="3" borderId="4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Alignment="1">
      <alignment horizontal="right" indent="2"/>
    </xf>
    <xf numFmtId="0" fontId="4" fillId="3" borderId="0" xfId="0" applyNumberFormat="1" applyFont="1" applyFill="1" applyAlignment="1">
      <alignment horizontal="right" indent="2"/>
    </xf>
    <xf numFmtId="3" fontId="4" fillId="3" borderId="12" xfId="0" applyNumberFormat="1" applyFont="1" applyFill="1" applyBorder="1" applyAlignment="1">
      <alignment horizontal="right" indent="2"/>
    </xf>
    <xf numFmtId="0" fontId="4" fillId="3" borderId="1" xfId="0" applyFont="1" applyFill="1" applyBorder="1" applyAlignment="1">
      <alignment/>
    </xf>
    <xf numFmtId="0" fontId="4" fillId="3" borderId="12" xfId="0" applyNumberFormat="1" applyFont="1" applyFill="1" applyBorder="1" applyAlignment="1">
      <alignment horizontal="right" indent="2"/>
    </xf>
    <xf numFmtId="0" fontId="0" fillId="3" borderId="0" xfId="0" applyFill="1" applyBorder="1" applyAlignment="1">
      <alignment/>
    </xf>
    <xf numFmtId="1" fontId="4" fillId="3" borderId="13" xfId="0" applyNumberFormat="1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4" fillId="3" borderId="0" xfId="0" applyFont="1" applyFill="1" applyAlignment="1">
      <alignment/>
    </xf>
    <xf numFmtId="3" fontId="8" fillId="3" borderId="4" xfId="0" applyNumberFormat="1" applyFont="1" applyFill="1" applyBorder="1" applyAlignment="1">
      <alignment/>
    </xf>
    <xf numFmtId="1" fontId="8" fillId="3" borderId="4" xfId="0" applyNumberFormat="1" applyFont="1" applyFill="1" applyBorder="1" applyAlignment="1">
      <alignment/>
    </xf>
    <xf numFmtId="2" fontId="9" fillId="3" borderId="4" xfId="0" applyNumberFormat="1" applyFont="1" applyFill="1" applyBorder="1" applyAlignment="1">
      <alignment horizontal="right" indent="2"/>
    </xf>
    <xf numFmtId="0" fontId="4" fillId="3" borderId="1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2" xfId="0" applyFill="1" applyBorder="1" applyAlignment="1">
      <alignment/>
    </xf>
    <xf numFmtId="0" fontId="1" fillId="3" borderId="2" xfId="0" applyFont="1" applyFill="1" applyBorder="1" applyAlignment="1">
      <alignment horizontal="left" vertical="top" wrapText="1" readingOrder="1"/>
    </xf>
    <xf numFmtId="3" fontId="8" fillId="3" borderId="12" xfId="0" applyNumberFormat="1" applyFont="1" applyFill="1" applyBorder="1" applyAlignment="1">
      <alignment/>
    </xf>
    <xf numFmtId="1" fontId="8" fillId="3" borderId="12" xfId="0" applyNumberFormat="1" applyFont="1" applyFill="1" applyBorder="1" applyAlignment="1">
      <alignment/>
    </xf>
    <xf numFmtId="1" fontId="8" fillId="3" borderId="1" xfId="0" applyNumberFormat="1" applyFont="1" applyFill="1" applyBorder="1" applyAlignment="1">
      <alignment/>
    </xf>
    <xf numFmtId="3" fontId="4" fillId="3" borderId="0" xfId="0" applyNumberFormat="1" applyFont="1" applyFill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vertical="top" wrapText="1" readingOrder="1"/>
    </xf>
    <xf numFmtId="0" fontId="1" fillId="3" borderId="1" xfId="0" applyFont="1" applyFill="1" applyBorder="1" applyAlignment="1">
      <alignment horizontal="left" vertical="top" wrapText="1" readingOrder="1"/>
    </xf>
    <xf numFmtId="1" fontId="4" fillId="3" borderId="12" xfId="0" applyNumberFormat="1" applyFont="1" applyFill="1" applyBorder="1" applyAlignment="1">
      <alignment/>
    </xf>
    <xf numFmtId="1" fontId="4" fillId="3" borderId="10" xfId="0" applyNumberFormat="1" applyFont="1" applyFill="1" applyBorder="1" applyAlignment="1">
      <alignment/>
    </xf>
    <xf numFmtId="1" fontId="4" fillId="3" borderId="1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top" wrapText="1" readingOrder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7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8" fillId="2" borderId="12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 readingOrder="1"/>
    </xf>
    <xf numFmtId="0" fontId="7" fillId="3" borderId="2" xfId="0" applyFont="1" applyFill="1" applyBorder="1" applyAlignment="1">
      <alignment horizontal="left" vertical="top" wrapText="1" readingOrder="1"/>
    </xf>
    <xf numFmtId="0" fontId="2" fillId="3" borderId="4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7" fillId="3" borderId="12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7"/>
  <sheetViews>
    <sheetView showGridLines="0" tabSelected="1" workbookViewId="0" topLeftCell="A7">
      <selection activeCell="AC78" sqref="AC78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8" width="12.00390625" style="0" customWidth="1"/>
    <col min="19" max="19" width="15.57421875" style="0" customWidth="1"/>
    <col min="20" max="20" width="12.00390625" style="0" customWidth="1"/>
    <col min="21" max="21" width="15.28125" style="0" customWidth="1"/>
    <col min="22" max="22" width="12.00390625" style="0" bestFit="1" customWidth="1"/>
    <col min="23" max="32" width="12.00390625" style="0" customWidth="1"/>
    <col min="33" max="16384" width="2.7109375" style="0" customWidth="1"/>
  </cols>
  <sheetData>
    <row r="1" spans="1:16" s="21" customFormat="1" ht="12.75" customHeight="1">
      <c r="A1" s="97" t="s">
        <v>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s="21" customFormat="1" ht="12.7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21" customFormat="1" ht="12.75" customHeight="1">
      <c r="A3" s="97" t="s">
        <v>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s="21" customFormat="1" ht="12.75" customHeight="1">
      <c r="A4" s="97" t="s">
        <v>10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="21" customFormat="1" ht="12"/>
    <row r="6" spans="1:24" s="21" customFormat="1" ht="12.75" customHeight="1">
      <c r="A6" s="94" t="s">
        <v>1</v>
      </c>
      <c r="B6" s="95"/>
      <c r="C6" s="95"/>
      <c r="D6" s="95"/>
      <c r="E6" s="96"/>
      <c r="F6" s="22"/>
      <c r="G6" s="23"/>
      <c r="H6" s="23"/>
      <c r="I6" s="24"/>
      <c r="J6" s="28" t="s">
        <v>144</v>
      </c>
      <c r="K6" s="25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s="21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36" customFormat="1" ht="12">
      <c r="A8" s="32" t="s">
        <v>2</v>
      </c>
      <c r="B8" s="33" t="s">
        <v>3</v>
      </c>
      <c r="C8" s="34"/>
      <c r="D8" s="34"/>
      <c r="E8" s="34"/>
      <c r="F8" s="34"/>
      <c r="G8" s="34"/>
      <c r="H8" s="34"/>
      <c r="I8" s="34"/>
      <c r="J8" s="34" t="s">
        <v>63</v>
      </c>
      <c r="K8" s="34"/>
      <c r="L8" s="34"/>
      <c r="M8" s="34"/>
      <c r="N8" s="34"/>
      <c r="O8" s="34"/>
      <c r="P8" s="34"/>
      <c r="Q8" s="35"/>
      <c r="R8" s="32"/>
      <c r="S8" s="32"/>
      <c r="T8" s="32"/>
      <c r="U8" s="32"/>
      <c r="V8" s="32"/>
      <c r="W8" s="32"/>
      <c r="X8" s="32"/>
    </row>
    <row r="9" spans="1:24" s="41" customFormat="1" ht="12">
      <c r="A9" s="37"/>
      <c r="B9" s="38" t="s">
        <v>71</v>
      </c>
      <c r="C9" s="39"/>
      <c r="D9" s="39"/>
      <c r="E9" s="39"/>
      <c r="F9" s="39"/>
      <c r="G9" s="39"/>
      <c r="H9" s="39"/>
      <c r="I9" s="39"/>
      <c r="J9" s="39" t="s">
        <v>239</v>
      </c>
      <c r="K9" s="39"/>
      <c r="L9" s="39"/>
      <c r="M9" s="39"/>
      <c r="N9" s="39"/>
      <c r="O9" s="39"/>
      <c r="P9" s="39"/>
      <c r="Q9" s="40"/>
      <c r="R9" s="37"/>
      <c r="S9" s="37"/>
      <c r="T9" s="37"/>
      <c r="U9" s="37"/>
      <c r="V9" s="37"/>
      <c r="W9" s="37"/>
      <c r="X9" s="37"/>
    </row>
    <row r="10" spans="1:24" s="36" customFormat="1" ht="12">
      <c r="A10" s="32"/>
      <c r="B10" s="42" t="s">
        <v>4</v>
      </c>
      <c r="C10" s="43"/>
      <c r="D10" s="43"/>
      <c r="E10" s="43"/>
      <c r="F10" s="43"/>
      <c r="G10" s="43"/>
      <c r="H10" s="43"/>
      <c r="I10" s="43"/>
      <c r="J10" s="43" t="s">
        <v>11</v>
      </c>
      <c r="K10" s="43"/>
      <c r="L10" s="43"/>
      <c r="M10" s="43"/>
      <c r="N10" s="43"/>
      <c r="O10" s="43"/>
      <c r="P10" s="43"/>
      <c r="Q10" s="44"/>
      <c r="R10" s="32"/>
      <c r="S10" s="32"/>
      <c r="T10" s="32"/>
      <c r="U10" s="32"/>
      <c r="V10" s="32"/>
      <c r="W10" s="32"/>
      <c r="X10" s="32"/>
    </row>
    <row r="11" spans="1:24" s="36" customFormat="1" ht="12">
      <c r="A11" s="32"/>
      <c r="B11" s="42" t="s">
        <v>64</v>
      </c>
      <c r="C11" s="43"/>
      <c r="D11" s="43"/>
      <c r="E11" s="43"/>
      <c r="F11" s="43"/>
      <c r="G11" s="43"/>
      <c r="H11" s="43"/>
      <c r="I11" s="43"/>
      <c r="J11" s="89" t="s">
        <v>237</v>
      </c>
      <c r="K11" s="90"/>
      <c r="L11" s="90"/>
      <c r="M11" s="43"/>
      <c r="N11" s="43"/>
      <c r="O11" s="43"/>
      <c r="P11" s="43"/>
      <c r="Q11" s="44"/>
      <c r="R11" s="32"/>
      <c r="S11" s="32"/>
      <c r="T11" s="32"/>
      <c r="U11" s="32"/>
      <c r="V11" s="32"/>
      <c r="W11" s="32"/>
      <c r="X11" s="32"/>
    </row>
    <row r="12" spans="1:24" s="36" customFormat="1" ht="12">
      <c r="A12" s="32"/>
      <c r="B12" s="42" t="s">
        <v>5</v>
      </c>
      <c r="C12" s="43"/>
      <c r="D12" s="43"/>
      <c r="E12" s="43"/>
      <c r="F12" s="43"/>
      <c r="G12" s="43"/>
      <c r="H12" s="43"/>
      <c r="I12" s="43"/>
      <c r="J12" s="43" t="s">
        <v>92</v>
      </c>
      <c r="K12" s="43"/>
      <c r="L12" s="43"/>
      <c r="M12" s="43"/>
      <c r="N12" s="43"/>
      <c r="O12" s="43"/>
      <c r="P12" s="43"/>
      <c r="Q12" s="44"/>
      <c r="R12" s="32"/>
      <c r="S12" s="32"/>
      <c r="T12" s="32"/>
      <c r="U12" s="32"/>
      <c r="V12" s="32"/>
      <c r="W12" s="32"/>
      <c r="X12" s="32"/>
    </row>
    <row r="13" spans="1:24" s="36" customFormat="1" ht="12">
      <c r="A13" s="32"/>
      <c r="B13" s="45" t="s">
        <v>6</v>
      </c>
      <c r="C13" s="46"/>
      <c r="D13" s="46"/>
      <c r="E13" s="46"/>
      <c r="F13" s="46"/>
      <c r="G13" s="46"/>
      <c r="H13" s="46"/>
      <c r="I13" s="46"/>
      <c r="J13" s="46" t="s">
        <v>238</v>
      </c>
      <c r="K13" s="46"/>
      <c r="L13" s="46"/>
      <c r="M13" s="46"/>
      <c r="N13" s="46"/>
      <c r="O13" s="46"/>
      <c r="P13" s="46"/>
      <c r="Q13" s="47"/>
      <c r="R13" s="32"/>
      <c r="S13" s="32"/>
      <c r="T13" s="32"/>
      <c r="U13" s="32"/>
      <c r="V13" s="32"/>
      <c r="W13" s="32"/>
      <c r="X13" s="32"/>
    </row>
    <row r="14" spans="1:24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2"/>
      <c r="W14" s="12"/>
      <c r="X14" s="12"/>
    </row>
    <row r="15" spans="1:24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2"/>
      <c r="W15" s="10"/>
      <c r="X15" s="10"/>
    </row>
    <row r="16" spans="1:24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32" s="2" customFormat="1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91" t="s">
        <v>12</v>
      </c>
      <c r="M17" s="91" t="s">
        <v>250</v>
      </c>
      <c r="N17" s="91" t="s">
        <v>14</v>
      </c>
      <c r="O17" s="87" t="s">
        <v>15</v>
      </c>
      <c r="P17" s="87" t="s">
        <v>16</v>
      </c>
      <c r="Q17" s="91" t="s">
        <v>17</v>
      </c>
      <c r="R17" s="87" t="s">
        <v>18</v>
      </c>
      <c r="S17" s="87" t="s">
        <v>245</v>
      </c>
      <c r="T17" s="87" t="s">
        <v>20</v>
      </c>
      <c r="U17" s="87" t="s">
        <v>246</v>
      </c>
      <c r="V17" s="91" t="s">
        <v>176</v>
      </c>
      <c r="W17" s="87" t="s">
        <v>175</v>
      </c>
      <c r="X17" s="87" t="s">
        <v>249</v>
      </c>
      <c r="Y17" s="91" t="s">
        <v>248</v>
      </c>
      <c r="Z17" s="91" t="s">
        <v>184</v>
      </c>
      <c r="AA17" s="91" t="s">
        <v>185</v>
      </c>
      <c r="AB17" s="91" t="s">
        <v>25</v>
      </c>
      <c r="AC17" s="91" t="s">
        <v>26</v>
      </c>
      <c r="AD17" s="87" t="s">
        <v>27</v>
      </c>
      <c r="AE17" s="87" t="s">
        <v>93</v>
      </c>
      <c r="AF17" s="87" t="s">
        <v>240</v>
      </c>
    </row>
    <row r="18" spans="1:32" s="2" customFormat="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92"/>
      <c r="M18" s="92"/>
      <c r="N18" s="92"/>
      <c r="O18" s="93"/>
      <c r="P18" s="88"/>
      <c r="Q18" s="92"/>
      <c r="R18" s="93"/>
      <c r="S18" s="93"/>
      <c r="T18" s="93"/>
      <c r="U18" s="93"/>
      <c r="V18" s="92"/>
      <c r="W18" s="93"/>
      <c r="X18" s="93"/>
      <c r="Y18" s="92"/>
      <c r="Z18" s="92"/>
      <c r="AA18" s="92"/>
      <c r="AB18" s="92"/>
      <c r="AC18" s="92"/>
      <c r="AD18" s="88"/>
      <c r="AE18" s="88"/>
      <c r="AF18" s="88"/>
    </row>
    <row r="19" spans="1:32" s="13" customFormat="1" ht="11.25">
      <c r="A19" s="14"/>
      <c r="B19" s="98" t="s">
        <v>7</v>
      </c>
      <c r="C19" s="98"/>
      <c r="D19" s="98"/>
      <c r="E19" s="98"/>
      <c r="F19" s="98"/>
      <c r="G19" s="98"/>
      <c r="H19" s="98"/>
      <c r="I19" s="98"/>
      <c r="J19" s="98"/>
      <c r="K19" s="29" t="s">
        <v>143</v>
      </c>
      <c r="L19" s="30" t="s">
        <v>72</v>
      </c>
      <c r="M19" s="30" t="s">
        <v>73</v>
      </c>
      <c r="N19" s="30" t="s">
        <v>74</v>
      </c>
      <c r="O19" s="31" t="s">
        <v>75</v>
      </c>
      <c r="P19" s="31" t="s">
        <v>76</v>
      </c>
      <c r="Q19" s="30" t="s">
        <v>77</v>
      </c>
      <c r="R19" s="30" t="s">
        <v>78</v>
      </c>
      <c r="S19" s="30" t="s">
        <v>79</v>
      </c>
      <c r="T19" s="30" t="s">
        <v>80</v>
      </c>
      <c r="U19" s="30" t="s">
        <v>81</v>
      </c>
      <c r="V19" s="30" t="s">
        <v>82</v>
      </c>
      <c r="W19" s="31" t="s">
        <v>83</v>
      </c>
      <c r="X19" s="31" t="s">
        <v>84</v>
      </c>
      <c r="Y19" s="30" t="s">
        <v>85</v>
      </c>
      <c r="Z19" s="30" t="s">
        <v>86</v>
      </c>
      <c r="AA19" s="30" t="s">
        <v>87</v>
      </c>
      <c r="AB19" s="30" t="s">
        <v>88</v>
      </c>
      <c r="AC19" s="30" t="s">
        <v>89</v>
      </c>
      <c r="AD19" s="30" t="s">
        <v>90</v>
      </c>
      <c r="AE19" s="30" t="s">
        <v>91</v>
      </c>
      <c r="AF19" s="30"/>
    </row>
    <row r="20" spans="1:32" ht="12.75" customHeight="1">
      <c r="A20" s="10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"/>
      <c r="Z20" s="1"/>
      <c r="AA20" s="1"/>
      <c r="AB20" s="1"/>
      <c r="AC20" s="1"/>
      <c r="AD20" s="9"/>
      <c r="AE20" s="3"/>
      <c r="AF20" s="9"/>
    </row>
    <row r="21" spans="1:32" ht="12.75" customHeight="1">
      <c r="A21" s="10"/>
      <c r="B21" s="99" t="s">
        <v>39</v>
      </c>
      <c r="C21" s="99"/>
      <c r="D21" s="99"/>
      <c r="E21" s="99"/>
      <c r="F21" s="99"/>
      <c r="G21" s="99"/>
      <c r="H21" s="99"/>
      <c r="I21" s="99"/>
      <c r="J21" s="100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0"/>
      <c r="AF21" s="49"/>
    </row>
    <row r="22" spans="1:32" s="5" customFormat="1" ht="12.75">
      <c r="A22" s="18"/>
      <c r="B22" s="86" t="s">
        <v>167</v>
      </c>
      <c r="C22" s="86"/>
      <c r="D22" s="86"/>
      <c r="E22" s="86"/>
      <c r="F22" s="86"/>
      <c r="G22" s="86"/>
      <c r="H22" s="86"/>
      <c r="I22" s="86"/>
      <c r="J22" s="86"/>
      <c r="K22" s="51" t="s">
        <v>96</v>
      </c>
      <c r="L22" s="52">
        <v>79</v>
      </c>
      <c r="M22" s="52">
        <v>12</v>
      </c>
      <c r="N22" s="52">
        <v>9</v>
      </c>
      <c r="O22" s="52">
        <v>37</v>
      </c>
      <c r="P22" s="52">
        <v>49</v>
      </c>
      <c r="Q22" s="52">
        <v>91</v>
      </c>
      <c r="R22" s="52">
        <v>8</v>
      </c>
      <c r="S22" s="53">
        <v>2</v>
      </c>
      <c r="T22" s="52">
        <v>14</v>
      </c>
      <c r="U22" s="52">
        <v>2</v>
      </c>
      <c r="V22" s="52">
        <v>3</v>
      </c>
      <c r="W22" s="52">
        <v>8</v>
      </c>
      <c r="X22" s="52">
        <v>11</v>
      </c>
      <c r="Y22" s="52"/>
      <c r="Z22" s="52">
        <v>34</v>
      </c>
      <c r="AA22" s="52">
        <v>2</v>
      </c>
      <c r="AB22" s="52">
        <v>97</v>
      </c>
      <c r="AC22" s="52">
        <v>2</v>
      </c>
      <c r="AD22" s="54">
        <v>20</v>
      </c>
      <c r="AE22" s="54">
        <f>SUM(L22:AD22)</f>
        <v>480</v>
      </c>
      <c r="AF22" s="54">
        <v>106789</v>
      </c>
    </row>
    <row r="23" spans="1:32" s="5" customFormat="1" ht="12.75">
      <c r="A23" s="18"/>
      <c r="B23" s="86" t="s">
        <v>168</v>
      </c>
      <c r="C23" s="86"/>
      <c r="D23" s="86"/>
      <c r="E23" s="86"/>
      <c r="F23" s="86"/>
      <c r="G23" s="86"/>
      <c r="H23" s="86"/>
      <c r="I23" s="86"/>
      <c r="J23" s="86"/>
      <c r="K23" s="51" t="s">
        <v>97</v>
      </c>
      <c r="L23" s="52">
        <v>219</v>
      </c>
      <c r="M23" s="52">
        <v>110</v>
      </c>
      <c r="N23" s="52">
        <v>21</v>
      </c>
      <c r="O23" s="52">
        <v>159</v>
      </c>
      <c r="P23" s="52">
        <v>287</v>
      </c>
      <c r="Q23" s="52">
        <v>116</v>
      </c>
      <c r="R23" s="52">
        <v>15</v>
      </c>
      <c r="S23" s="53">
        <v>4</v>
      </c>
      <c r="T23" s="52">
        <v>96</v>
      </c>
      <c r="U23" s="52">
        <v>15</v>
      </c>
      <c r="V23" s="52">
        <v>4</v>
      </c>
      <c r="W23" s="52">
        <v>41</v>
      </c>
      <c r="X23" s="52">
        <v>454</v>
      </c>
      <c r="Y23" s="52"/>
      <c r="Z23" s="52">
        <v>56</v>
      </c>
      <c r="AA23" s="52">
        <v>4</v>
      </c>
      <c r="AB23" s="52">
        <v>154</v>
      </c>
      <c r="AC23" s="52">
        <v>3</v>
      </c>
      <c r="AD23" s="52">
        <v>113</v>
      </c>
      <c r="AE23" s="54">
        <f aca="true" t="shared" si="0" ref="AE23:AE34">SUM(L23:AD23)</f>
        <v>1871</v>
      </c>
      <c r="AF23" s="54">
        <v>1627522</v>
      </c>
    </row>
    <row r="24" spans="1:32" s="5" customFormat="1" ht="12.75">
      <c r="A24" s="18"/>
      <c r="B24" s="86" t="s">
        <v>28</v>
      </c>
      <c r="C24" s="86"/>
      <c r="D24" s="86"/>
      <c r="E24" s="86"/>
      <c r="F24" s="86"/>
      <c r="G24" s="86"/>
      <c r="H24" s="86"/>
      <c r="I24" s="86"/>
      <c r="J24" s="86"/>
      <c r="K24" s="51" t="s">
        <v>98</v>
      </c>
      <c r="L24" s="52">
        <v>153</v>
      </c>
      <c r="M24" s="52">
        <v>62</v>
      </c>
      <c r="N24" s="52">
        <v>12</v>
      </c>
      <c r="O24" s="52">
        <v>107</v>
      </c>
      <c r="P24" s="52">
        <v>192</v>
      </c>
      <c r="Q24" s="52">
        <v>20</v>
      </c>
      <c r="R24" s="52">
        <v>10</v>
      </c>
      <c r="S24" s="53">
        <v>4</v>
      </c>
      <c r="T24" s="52">
        <v>72</v>
      </c>
      <c r="U24" s="52">
        <v>14</v>
      </c>
      <c r="V24" s="55" t="s">
        <v>247</v>
      </c>
      <c r="W24" s="52">
        <v>24</v>
      </c>
      <c r="X24" s="52">
        <v>380</v>
      </c>
      <c r="Y24" s="52"/>
      <c r="Z24" s="52">
        <v>5</v>
      </c>
      <c r="AA24" s="52">
        <v>3</v>
      </c>
      <c r="AB24" s="52">
        <v>71</v>
      </c>
      <c r="AC24" s="55" t="s">
        <v>247</v>
      </c>
      <c r="AD24" s="52">
        <v>92</v>
      </c>
      <c r="AE24" s="54">
        <f t="shared" si="0"/>
        <v>1221</v>
      </c>
      <c r="AF24" s="54">
        <v>1097033</v>
      </c>
    </row>
    <row r="25" spans="1:32" s="5" customFormat="1" ht="12.75">
      <c r="A25" s="18"/>
      <c r="B25" s="86" t="s">
        <v>29</v>
      </c>
      <c r="C25" s="86"/>
      <c r="D25" s="86"/>
      <c r="E25" s="86"/>
      <c r="F25" s="86"/>
      <c r="G25" s="86"/>
      <c r="H25" s="86"/>
      <c r="I25" s="86"/>
      <c r="J25" s="86"/>
      <c r="K25" s="51" t="s">
        <v>99</v>
      </c>
      <c r="L25" s="52">
        <v>66</v>
      </c>
      <c r="M25" s="52">
        <v>48</v>
      </c>
      <c r="N25" s="52">
        <v>9</v>
      </c>
      <c r="O25" s="52">
        <v>52</v>
      </c>
      <c r="P25" s="52">
        <v>95</v>
      </c>
      <c r="Q25" s="52">
        <v>96</v>
      </c>
      <c r="R25" s="52">
        <v>5</v>
      </c>
      <c r="S25" s="55" t="s">
        <v>247</v>
      </c>
      <c r="T25" s="52">
        <v>24</v>
      </c>
      <c r="U25" s="52">
        <v>1</v>
      </c>
      <c r="V25" s="52">
        <v>4</v>
      </c>
      <c r="W25" s="52">
        <v>17</v>
      </c>
      <c r="X25" s="52">
        <v>74</v>
      </c>
      <c r="Y25" s="52"/>
      <c r="Z25" s="52">
        <v>51</v>
      </c>
      <c r="AA25" s="52">
        <v>1</v>
      </c>
      <c r="AB25" s="52">
        <v>83</v>
      </c>
      <c r="AC25" s="52">
        <v>3</v>
      </c>
      <c r="AD25" s="52">
        <v>21</v>
      </c>
      <c r="AE25" s="54">
        <f t="shared" si="0"/>
        <v>650</v>
      </c>
      <c r="AF25" s="54">
        <v>530489</v>
      </c>
    </row>
    <row r="26" spans="1:32" s="5" customFormat="1" ht="12.75">
      <c r="A26" s="18"/>
      <c r="B26" s="86" t="s">
        <v>30</v>
      </c>
      <c r="C26" s="86"/>
      <c r="D26" s="86"/>
      <c r="E26" s="86"/>
      <c r="F26" s="86"/>
      <c r="G26" s="86"/>
      <c r="H26" s="86"/>
      <c r="I26" s="86"/>
      <c r="J26" s="86"/>
      <c r="K26" s="51" t="s">
        <v>100</v>
      </c>
      <c r="L26" s="52">
        <v>112</v>
      </c>
      <c r="M26" s="52">
        <v>25</v>
      </c>
      <c r="N26" s="52">
        <v>4</v>
      </c>
      <c r="O26" s="52">
        <v>42</v>
      </c>
      <c r="P26" s="52">
        <v>106</v>
      </c>
      <c r="Q26" s="52">
        <v>24</v>
      </c>
      <c r="R26" s="52">
        <v>2</v>
      </c>
      <c r="S26" s="53">
        <v>4</v>
      </c>
      <c r="T26" s="52">
        <v>45</v>
      </c>
      <c r="U26" s="52">
        <v>3</v>
      </c>
      <c r="V26" s="55" t="s">
        <v>247</v>
      </c>
      <c r="W26" s="52">
        <v>10</v>
      </c>
      <c r="X26" s="52">
        <v>98</v>
      </c>
      <c r="Y26" s="52"/>
      <c r="Z26" s="52">
        <v>4</v>
      </c>
      <c r="AA26" s="52">
        <v>2</v>
      </c>
      <c r="AB26" s="52">
        <v>6</v>
      </c>
      <c r="AC26" s="55" t="s">
        <v>247</v>
      </c>
      <c r="AD26" s="52">
        <v>82</v>
      </c>
      <c r="AE26" s="54">
        <f t="shared" si="0"/>
        <v>569</v>
      </c>
      <c r="AF26" s="54">
        <v>372739</v>
      </c>
    </row>
    <row r="27" spans="1:32" s="5" customFormat="1" ht="12.75">
      <c r="A27" s="18"/>
      <c r="B27" s="86" t="s">
        <v>31</v>
      </c>
      <c r="C27" s="86"/>
      <c r="D27" s="86"/>
      <c r="E27" s="86"/>
      <c r="F27" s="86"/>
      <c r="G27" s="86"/>
      <c r="H27" s="86"/>
      <c r="I27" s="86"/>
      <c r="J27" s="86"/>
      <c r="K27" s="51" t="s">
        <v>101</v>
      </c>
      <c r="L27" s="52">
        <v>105</v>
      </c>
      <c r="M27" s="52">
        <v>14</v>
      </c>
      <c r="N27" s="52">
        <v>3</v>
      </c>
      <c r="O27" s="52">
        <v>33</v>
      </c>
      <c r="P27" s="52">
        <v>68</v>
      </c>
      <c r="Q27" s="52">
        <v>10</v>
      </c>
      <c r="R27" s="55" t="s">
        <v>247</v>
      </c>
      <c r="S27" s="53">
        <v>4</v>
      </c>
      <c r="T27" s="52">
        <v>30</v>
      </c>
      <c r="U27" s="52">
        <v>3</v>
      </c>
      <c r="V27" s="55" t="s">
        <v>247</v>
      </c>
      <c r="W27" s="52">
        <v>4</v>
      </c>
      <c r="X27" s="52">
        <v>88</v>
      </c>
      <c r="Y27" s="52"/>
      <c r="Z27" s="52">
        <v>4</v>
      </c>
      <c r="AA27" s="52">
        <v>2</v>
      </c>
      <c r="AB27" s="52">
        <v>3</v>
      </c>
      <c r="AC27" s="55" t="s">
        <v>247</v>
      </c>
      <c r="AD27" s="52">
        <v>72</v>
      </c>
      <c r="AE27" s="54">
        <f t="shared" si="0"/>
        <v>443</v>
      </c>
      <c r="AF27" s="54">
        <v>206575</v>
      </c>
    </row>
    <row r="28" spans="1:32" s="5" customFormat="1" ht="12.75">
      <c r="A28" s="18"/>
      <c r="B28" s="86" t="s">
        <v>32</v>
      </c>
      <c r="C28" s="86"/>
      <c r="D28" s="86"/>
      <c r="E28" s="86"/>
      <c r="F28" s="86"/>
      <c r="G28" s="86"/>
      <c r="H28" s="86"/>
      <c r="I28" s="86"/>
      <c r="J28" s="86"/>
      <c r="K28" s="51" t="s">
        <v>102</v>
      </c>
      <c r="L28" s="52">
        <v>7</v>
      </c>
      <c r="M28" s="52">
        <v>11</v>
      </c>
      <c r="N28" s="52">
        <v>1</v>
      </c>
      <c r="O28" s="52">
        <v>9</v>
      </c>
      <c r="P28" s="52">
        <v>38</v>
      </c>
      <c r="Q28" s="52">
        <v>14</v>
      </c>
      <c r="R28" s="52">
        <v>2</v>
      </c>
      <c r="S28" s="55" t="s">
        <v>247</v>
      </c>
      <c r="T28" s="52">
        <v>15</v>
      </c>
      <c r="U28" s="55" t="s">
        <v>247</v>
      </c>
      <c r="V28" s="55" t="s">
        <v>247</v>
      </c>
      <c r="W28" s="52">
        <v>6</v>
      </c>
      <c r="X28" s="52">
        <v>10</v>
      </c>
      <c r="Y28" s="52"/>
      <c r="Z28" s="55" t="s">
        <v>247</v>
      </c>
      <c r="AA28" s="55" t="s">
        <v>247</v>
      </c>
      <c r="AB28" s="52">
        <v>3</v>
      </c>
      <c r="AC28" s="55" t="s">
        <v>247</v>
      </c>
      <c r="AD28" s="52">
        <v>10</v>
      </c>
      <c r="AE28" s="54">
        <f t="shared" si="0"/>
        <v>126</v>
      </c>
      <c r="AF28" s="54">
        <v>166164</v>
      </c>
    </row>
    <row r="29" spans="1:32" s="5" customFormat="1" ht="12.75">
      <c r="A29" s="18"/>
      <c r="B29" s="86" t="s">
        <v>33</v>
      </c>
      <c r="C29" s="86"/>
      <c r="D29" s="86"/>
      <c r="E29" s="86"/>
      <c r="F29" s="86"/>
      <c r="G29" s="86"/>
      <c r="H29" s="86"/>
      <c r="I29" s="86"/>
      <c r="J29" s="86"/>
      <c r="K29" s="51" t="s">
        <v>103</v>
      </c>
      <c r="L29" s="52">
        <v>107</v>
      </c>
      <c r="M29" s="52">
        <v>85</v>
      </c>
      <c r="N29" s="52">
        <v>17</v>
      </c>
      <c r="O29" s="52">
        <v>117</v>
      </c>
      <c r="P29" s="52">
        <v>181</v>
      </c>
      <c r="Q29" s="52">
        <v>92</v>
      </c>
      <c r="R29" s="52">
        <v>13</v>
      </c>
      <c r="S29" s="55" t="s">
        <v>247</v>
      </c>
      <c r="T29" s="52">
        <v>51</v>
      </c>
      <c r="U29" s="52">
        <v>12</v>
      </c>
      <c r="V29" s="52">
        <v>4</v>
      </c>
      <c r="W29" s="52">
        <v>31</v>
      </c>
      <c r="X29" s="52">
        <v>356</v>
      </c>
      <c r="Y29" s="52"/>
      <c r="Z29" s="52">
        <v>52</v>
      </c>
      <c r="AA29" s="52">
        <v>2</v>
      </c>
      <c r="AB29" s="52">
        <v>148</v>
      </c>
      <c r="AC29" s="52">
        <v>3</v>
      </c>
      <c r="AD29" s="52">
        <v>31</v>
      </c>
      <c r="AE29" s="54">
        <f t="shared" si="0"/>
        <v>1302</v>
      </c>
      <c r="AF29" s="54">
        <v>1254783</v>
      </c>
    </row>
    <row r="30" spans="1:32" s="5" customFormat="1" ht="12.75">
      <c r="A30" s="18"/>
      <c r="B30" s="86" t="s">
        <v>34</v>
      </c>
      <c r="C30" s="86"/>
      <c r="D30" s="86"/>
      <c r="E30" s="86"/>
      <c r="F30" s="86"/>
      <c r="G30" s="86"/>
      <c r="H30" s="86"/>
      <c r="I30" s="86"/>
      <c r="J30" s="86"/>
      <c r="K30" s="51" t="s">
        <v>104</v>
      </c>
      <c r="L30" s="52">
        <v>1</v>
      </c>
      <c r="M30" s="52">
        <v>9</v>
      </c>
      <c r="N30" s="55" t="s">
        <v>247</v>
      </c>
      <c r="O30" s="52">
        <v>20</v>
      </c>
      <c r="P30" s="52">
        <v>62</v>
      </c>
      <c r="Q30" s="52">
        <v>1</v>
      </c>
      <c r="R30" s="55" t="s">
        <v>247</v>
      </c>
      <c r="S30" s="55" t="s">
        <v>247</v>
      </c>
      <c r="T30" s="52">
        <v>1</v>
      </c>
      <c r="U30" s="55" t="s">
        <v>247</v>
      </c>
      <c r="V30" s="55" t="s">
        <v>247</v>
      </c>
      <c r="W30" s="55" t="s">
        <v>247</v>
      </c>
      <c r="X30" s="52">
        <v>147</v>
      </c>
      <c r="Y30" s="52"/>
      <c r="Z30" s="55" t="s">
        <v>247</v>
      </c>
      <c r="AA30" s="55" t="s">
        <v>247</v>
      </c>
      <c r="AB30" s="55" t="s">
        <v>247</v>
      </c>
      <c r="AC30" s="55" t="s">
        <v>247</v>
      </c>
      <c r="AD30" s="52">
        <v>16</v>
      </c>
      <c r="AE30" s="54">
        <f t="shared" si="0"/>
        <v>257</v>
      </c>
      <c r="AF30" s="54">
        <v>242459</v>
      </c>
    </row>
    <row r="31" spans="1:32" s="5" customFormat="1" ht="12.75">
      <c r="A31" s="18"/>
      <c r="B31" s="86" t="s">
        <v>35</v>
      </c>
      <c r="C31" s="86"/>
      <c r="D31" s="86"/>
      <c r="E31" s="86"/>
      <c r="F31" s="86"/>
      <c r="G31" s="86"/>
      <c r="H31" s="86"/>
      <c r="I31" s="86"/>
      <c r="J31" s="86"/>
      <c r="K31" s="51" t="s">
        <v>105</v>
      </c>
      <c r="L31" s="52">
        <v>8</v>
      </c>
      <c r="M31" s="52">
        <v>4</v>
      </c>
      <c r="N31" s="55" t="s">
        <v>247</v>
      </c>
      <c r="O31" s="52">
        <v>9</v>
      </c>
      <c r="P31" s="52">
        <v>18</v>
      </c>
      <c r="Q31" s="52">
        <v>10</v>
      </c>
      <c r="R31" s="52">
        <v>1</v>
      </c>
      <c r="S31" s="55" t="s">
        <v>247</v>
      </c>
      <c r="T31" s="52">
        <v>5</v>
      </c>
      <c r="U31" s="55" t="s">
        <v>247</v>
      </c>
      <c r="V31" s="55" t="s">
        <v>247</v>
      </c>
      <c r="W31" s="55" t="s">
        <v>247</v>
      </c>
      <c r="X31" s="52">
        <v>9</v>
      </c>
      <c r="Y31" s="52"/>
      <c r="Z31" s="55" t="s">
        <v>247</v>
      </c>
      <c r="AA31" s="55" t="s">
        <v>247</v>
      </c>
      <c r="AB31" s="52">
        <v>3</v>
      </c>
      <c r="AC31" s="55" t="s">
        <v>247</v>
      </c>
      <c r="AD31" s="52">
        <v>5</v>
      </c>
      <c r="AE31" s="54">
        <f t="shared" si="0"/>
        <v>72</v>
      </c>
      <c r="AF31" s="54">
        <v>255081</v>
      </c>
    </row>
    <row r="32" spans="1:32" s="5" customFormat="1" ht="12.75">
      <c r="A32" s="18"/>
      <c r="B32" s="86" t="s">
        <v>36</v>
      </c>
      <c r="C32" s="86"/>
      <c r="D32" s="86"/>
      <c r="E32" s="86"/>
      <c r="F32" s="86"/>
      <c r="G32" s="86"/>
      <c r="H32" s="86"/>
      <c r="I32" s="86"/>
      <c r="J32" s="86"/>
      <c r="K32" s="51" t="s">
        <v>106</v>
      </c>
      <c r="L32" s="52">
        <v>47</v>
      </c>
      <c r="M32" s="52">
        <v>39</v>
      </c>
      <c r="N32" s="52">
        <v>9</v>
      </c>
      <c r="O32" s="52">
        <v>54</v>
      </c>
      <c r="P32" s="52">
        <v>62</v>
      </c>
      <c r="Q32" s="52">
        <v>9</v>
      </c>
      <c r="R32" s="52">
        <v>10</v>
      </c>
      <c r="S32" s="55" t="s">
        <v>247</v>
      </c>
      <c r="T32" s="52">
        <v>41</v>
      </c>
      <c r="U32" s="52">
        <v>11</v>
      </c>
      <c r="V32" s="55" t="s">
        <v>247</v>
      </c>
      <c r="W32" s="52">
        <v>20</v>
      </c>
      <c r="X32" s="52">
        <v>145</v>
      </c>
      <c r="Y32" s="52"/>
      <c r="Z32" s="52">
        <v>1</v>
      </c>
      <c r="AA32" s="52">
        <v>1</v>
      </c>
      <c r="AB32" s="52">
        <v>68</v>
      </c>
      <c r="AC32" s="55" t="s">
        <v>247</v>
      </c>
      <c r="AD32" s="52">
        <v>4</v>
      </c>
      <c r="AE32" s="54">
        <f t="shared" si="0"/>
        <v>521</v>
      </c>
      <c r="AF32" s="54">
        <v>647999</v>
      </c>
    </row>
    <row r="33" spans="1:32" s="5" customFormat="1" ht="12.75">
      <c r="A33" s="18"/>
      <c r="B33" s="86" t="s">
        <v>37</v>
      </c>
      <c r="C33" s="86"/>
      <c r="D33" s="86"/>
      <c r="E33" s="86"/>
      <c r="F33" s="86"/>
      <c r="G33" s="86"/>
      <c r="H33" s="86"/>
      <c r="I33" s="86"/>
      <c r="J33" s="86"/>
      <c r="K33" s="51" t="s">
        <v>107</v>
      </c>
      <c r="L33" s="52">
        <v>50</v>
      </c>
      <c r="M33" s="52">
        <v>33</v>
      </c>
      <c r="N33" s="52">
        <v>8</v>
      </c>
      <c r="O33" s="52">
        <v>34</v>
      </c>
      <c r="P33" s="52">
        <v>39</v>
      </c>
      <c r="Q33" s="52">
        <v>70</v>
      </c>
      <c r="R33" s="52">
        <v>2</v>
      </c>
      <c r="S33" s="55" t="s">
        <v>247</v>
      </c>
      <c r="T33" s="52">
        <v>4</v>
      </c>
      <c r="U33" s="52">
        <v>1</v>
      </c>
      <c r="V33" s="52">
        <v>2</v>
      </c>
      <c r="W33" s="52">
        <v>11</v>
      </c>
      <c r="X33" s="52">
        <v>51</v>
      </c>
      <c r="Y33" s="52"/>
      <c r="Z33" s="52">
        <v>51</v>
      </c>
      <c r="AA33" s="52">
        <v>1</v>
      </c>
      <c r="AB33" s="52">
        <v>77</v>
      </c>
      <c r="AC33" s="52">
        <v>3</v>
      </c>
      <c r="AD33" s="52">
        <v>6</v>
      </c>
      <c r="AE33" s="54">
        <f t="shared" si="0"/>
        <v>443</v>
      </c>
      <c r="AF33" s="54">
        <v>97322</v>
      </c>
    </row>
    <row r="34" spans="1:32" s="5" customFormat="1" ht="12.75">
      <c r="A34" s="18"/>
      <c r="B34" s="86" t="s">
        <v>38</v>
      </c>
      <c r="C34" s="86"/>
      <c r="D34" s="86"/>
      <c r="E34" s="86"/>
      <c r="F34" s="86"/>
      <c r="G34" s="86"/>
      <c r="H34" s="86"/>
      <c r="I34" s="86"/>
      <c r="J34" s="86"/>
      <c r="K34" s="51" t="s">
        <v>108</v>
      </c>
      <c r="L34" s="52">
        <v>1</v>
      </c>
      <c r="M34" s="55" t="s">
        <v>247</v>
      </c>
      <c r="N34" s="55" t="s">
        <v>247</v>
      </c>
      <c r="O34" s="55" t="s">
        <v>247</v>
      </c>
      <c r="P34" s="55" t="s">
        <v>247</v>
      </c>
      <c r="Q34" s="52">
        <v>2</v>
      </c>
      <c r="R34" s="55" t="s">
        <v>247</v>
      </c>
      <c r="S34" s="55" t="s">
        <v>247</v>
      </c>
      <c r="T34" s="55" t="s">
        <v>247</v>
      </c>
      <c r="U34" s="55" t="s">
        <v>247</v>
      </c>
      <c r="V34" s="52">
        <v>2</v>
      </c>
      <c r="W34" s="55" t="s">
        <v>247</v>
      </c>
      <c r="X34" s="52">
        <v>4</v>
      </c>
      <c r="Y34" s="52"/>
      <c r="Z34" s="55" t="s">
        <v>247</v>
      </c>
      <c r="AA34" s="55" t="s">
        <v>247</v>
      </c>
      <c r="AB34" s="55" t="s">
        <v>247</v>
      </c>
      <c r="AC34" s="55" t="s">
        <v>247</v>
      </c>
      <c r="AD34" s="55" t="s">
        <v>247</v>
      </c>
      <c r="AE34" s="54">
        <f t="shared" si="0"/>
        <v>9</v>
      </c>
      <c r="AF34" s="54">
        <v>11922</v>
      </c>
    </row>
    <row r="35" spans="1:32" s="5" customFormat="1" ht="12.75">
      <c r="A35" s="18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58"/>
      <c r="N35" s="58"/>
      <c r="O35" s="58"/>
      <c r="P35" s="58"/>
      <c r="Q35" s="58"/>
      <c r="R35" s="58"/>
      <c r="S35" s="59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60"/>
      <c r="AE35" s="61"/>
      <c r="AF35" s="60"/>
    </row>
    <row r="36" spans="1:32" s="5" customFormat="1" ht="12.75">
      <c r="A36" s="18"/>
      <c r="B36" s="99" t="s">
        <v>40</v>
      </c>
      <c r="C36" s="99"/>
      <c r="D36" s="99"/>
      <c r="E36" s="99"/>
      <c r="F36" s="99"/>
      <c r="G36" s="99"/>
      <c r="H36" s="99"/>
      <c r="I36" s="99"/>
      <c r="J36" s="100"/>
      <c r="K36" s="48"/>
      <c r="L36" s="60"/>
      <c r="M36" s="60"/>
      <c r="N36" s="60"/>
      <c r="O36" s="60"/>
      <c r="P36" s="60"/>
      <c r="Q36" s="60"/>
      <c r="R36" s="60"/>
      <c r="S36" s="62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1"/>
      <c r="AF36" s="60"/>
    </row>
    <row r="37" spans="1:32" s="5" customFormat="1" ht="12.75">
      <c r="A37" s="18"/>
      <c r="B37" s="86" t="s">
        <v>165</v>
      </c>
      <c r="C37" s="86"/>
      <c r="D37" s="86"/>
      <c r="E37" s="86"/>
      <c r="F37" s="86"/>
      <c r="G37" s="86"/>
      <c r="H37" s="86"/>
      <c r="I37" s="86"/>
      <c r="J37" s="86"/>
      <c r="K37" s="51" t="s">
        <v>251</v>
      </c>
      <c r="L37" s="52">
        <v>60</v>
      </c>
      <c r="M37" s="52"/>
      <c r="N37" s="52">
        <v>11</v>
      </c>
      <c r="O37" s="52">
        <v>8</v>
      </c>
      <c r="P37" s="52">
        <v>30</v>
      </c>
      <c r="Q37" s="52">
        <v>81</v>
      </c>
      <c r="R37" s="52">
        <v>5</v>
      </c>
      <c r="S37" s="53"/>
      <c r="T37" s="52">
        <v>4</v>
      </c>
      <c r="U37" s="52">
        <v>5</v>
      </c>
      <c r="V37" s="52">
        <v>3</v>
      </c>
      <c r="W37" s="52">
        <v>7</v>
      </c>
      <c r="X37" s="52">
        <v>3</v>
      </c>
      <c r="Y37" s="52"/>
      <c r="Z37" s="52">
        <v>1</v>
      </c>
      <c r="AA37" s="52"/>
      <c r="AB37" s="52">
        <v>97</v>
      </c>
      <c r="AC37" s="52">
        <v>6</v>
      </c>
      <c r="AD37" s="54">
        <v>9</v>
      </c>
      <c r="AE37" s="54">
        <f>SUM(L37:AD37)</f>
        <v>330</v>
      </c>
      <c r="AF37" s="54">
        <v>110861</v>
      </c>
    </row>
    <row r="38" spans="1:32" s="5" customFormat="1" ht="12.75">
      <c r="A38" s="18"/>
      <c r="B38" s="86" t="s">
        <v>164</v>
      </c>
      <c r="C38" s="86"/>
      <c r="D38" s="86"/>
      <c r="E38" s="86"/>
      <c r="F38" s="86"/>
      <c r="G38" s="86"/>
      <c r="H38" s="86"/>
      <c r="I38" s="86"/>
      <c r="J38" s="86"/>
      <c r="K38" s="51" t="s">
        <v>109</v>
      </c>
      <c r="L38" s="52">
        <v>95</v>
      </c>
      <c r="M38" s="52"/>
      <c r="N38" s="52">
        <v>18</v>
      </c>
      <c r="O38" s="52">
        <v>22</v>
      </c>
      <c r="P38" s="52">
        <v>51</v>
      </c>
      <c r="Q38" s="52">
        <v>128</v>
      </c>
      <c r="R38" s="52">
        <v>8</v>
      </c>
      <c r="S38" s="53"/>
      <c r="T38" s="52">
        <v>7</v>
      </c>
      <c r="U38" s="52">
        <v>8</v>
      </c>
      <c r="V38" s="52">
        <v>7</v>
      </c>
      <c r="W38" s="52">
        <v>17</v>
      </c>
      <c r="X38" s="52">
        <v>10</v>
      </c>
      <c r="Y38" s="52"/>
      <c r="Z38" s="52">
        <v>2</v>
      </c>
      <c r="AA38" s="52"/>
      <c r="AB38" s="52">
        <v>129</v>
      </c>
      <c r="AC38" s="52">
        <v>13</v>
      </c>
      <c r="AD38" s="52">
        <v>20</v>
      </c>
      <c r="AE38" s="54">
        <f>SUM(L38:AD38)</f>
        <v>535</v>
      </c>
      <c r="AF38" s="52">
        <v>419170</v>
      </c>
    </row>
    <row r="39" spans="1:32" s="7" customFormat="1" ht="12.75">
      <c r="A39" s="20"/>
      <c r="B39" s="86" t="s">
        <v>28</v>
      </c>
      <c r="C39" s="86"/>
      <c r="D39" s="86"/>
      <c r="E39" s="86"/>
      <c r="F39" s="86"/>
      <c r="G39" s="86"/>
      <c r="H39" s="86"/>
      <c r="I39" s="86"/>
      <c r="J39" s="86"/>
      <c r="K39" s="51" t="s">
        <v>110</v>
      </c>
      <c r="L39" s="52">
        <v>35</v>
      </c>
      <c r="M39" s="52"/>
      <c r="N39" s="52">
        <v>7</v>
      </c>
      <c r="O39" s="52">
        <v>9</v>
      </c>
      <c r="P39" s="52">
        <v>23</v>
      </c>
      <c r="Q39" s="52">
        <v>57</v>
      </c>
      <c r="R39" s="52">
        <v>5</v>
      </c>
      <c r="S39" s="53"/>
      <c r="T39" s="52">
        <v>3</v>
      </c>
      <c r="U39" s="52">
        <v>2</v>
      </c>
      <c r="V39" s="52">
        <v>3</v>
      </c>
      <c r="W39" s="52">
        <v>8</v>
      </c>
      <c r="X39" s="52">
        <v>10</v>
      </c>
      <c r="Y39" s="52"/>
      <c r="Z39" s="52">
        <v>0</v>
      </c>
      <c r="AA39" s="52"/>
      <c r="AB39" s="52">
        <v>32</v>
      </c>
      <c r="AC39" s="52">
        <v>10</v>
      </c>
      <c r="AD39" s="52">
        <v>6</v>
      </c>
      <c r="AE39" s="54">
        <f>SUM(L39:AD39)</f>
        <v>210</v>
      </c>
      <c r="AF39" s="52">
        <v>249691</v>
      </c>
    </row>
    <row r="40" spans="1:32" s="6" customFormat="1" ht="12.75">
      <c r="A40" s="11"/>
      <c r="B40" s="86" t="s">
        <v>29</v>
      </c>
      <c r="C40" s="86"/>
      <c r="D40" s="86"/>
      <c r="E40" s="86"/>
      <c r="F40" s="86"/>
      <c r="G40" s="86"/>
      <c r="H40" s="86"/>
      <c r="I40" s="86"/>
      <c r="J40" s="86"/>
      <c r="K40" s="51" t="s">
        <v>111</v>
      </c>
      <c r="L40" s="52">
        <v>60</v>
      </c>
      <c r="M40" s="52"/>
      <c r="N40" s="52">
        <v>11</v>
      </c>
      <c r="O40" s="52">
        <v>13</v>
      </c>
      <c r="P40" s="52">
        <v>28</v>
      </c>
      <c r="Q40" s="52">
        <v>71</v>
      </c>
      <c r="R40" s="52">
        <v>3</v>
      </c>
      <c r="S40" s="53"/>
      <c r="T40" s="52">
        <v>4</v>
      </c>
      <c r="U40" s="52">
        <v>6</v>
      </c>
      <c r="V40" s="52">
        <v>4</v>
      </c>
      <c r="W40" s="52">
        <v>9</v>
      </c>
      <c r="X40" s="52">
        <v>0</v>
      </c>
      <c r="Y40" s="52"/>
      <c r="Z40" s="52">
        <v>2</v>
      </c>
      <c r="AA40" s="52"/>
      <c r="AB40" s="52">
        <v>97</v>
      </c>
      <c r="AC40" s="52">
        <v>3</v>
      </c>
      <c r="AD40" s="52">
        <v>14</v>
      </c>
      <c r="AE40" s="54">
        <f>SUM(L40:AD40)</f>
        <v>325</v>
      </c>
      <c r="AF40" s="52">
        <v>169479</v>
      </c>
    </row>
    <row r="41" spans="1:32" ht="12.75">
      <c r="A41" s="10"/>
      <c r="B41" s="56"/>
      <c r="C41" s="63"/>
      <c r="D41" s="63"/>
      <c r="E41" s="63"/>
      <c r="F41" s="63"/>
      <c r="G41" s="63"/>
      <c r="H41" s="63"/>
      <c r="I41" s="63"/>
      <c r="J41" s="63"/>
      <c r="K41" s="63"/>
      <c r="L41" s="58"/>
      <c r="M41" s="58"/>
      <c r="N41" s="58"/>
      <c r="O41" s="58"/>
      <c r="P41" s="58"/>
      <c r="Q41" s="58"/>
      <c r="R41" s="58"/>
      <c r="S41" s="59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60"/>
      <c r="AE41" s="61"/>
      <c r="AF41" s="60"/>
    </row>
    <row r="42" spans="1:32" ht="12.75">
      <c r="A42" s="10"/>
      <c r="B42" s="99" t="s">
        <v>42</v>
      </c>
      <c r="C42" s="99"/>
      <c r="D42" s="99"/>
      <c r="E42" s="99"/>
      <c r="F42" s="99"/>
      <c r="G42" s="99"/>
      <c r="H42" s="99"/>
      <c r="I42" s="99"/>
      <c r="J42" s="100"/>
      <c r="K42" s="48"/>
      <c r="L42" s="60"/>
      <c r="M42" s="60"/>
      <c r="N42" s="60"/>
      <c r="O42" s="60"/>
      <c r="P42" s="60"/>
      <c r="Q42" s="60"/>
      <c r="R42" s="60"/>
      <c r="S42" s="62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F42" s="60"/>
    </row>
    <row r="43" spans="1:32" ht="12.75">
      <c r="A43" s="10"/>
      <c r="B43" s="86" t="s">
        <v>166</v>
      </c>
      <c r="C43" s="86"/>
      <c r="D43" s="86"/>
      <c r="E43" s="86"/>
      <c r="F43" s="86"/>
      <c r="G43" s="86"/>
      <c r="H43" s="86"/>
      <c r="I43" s="86"/>
      <c r="J43" s="86"/>
      <c r="K43" s="51" t="s">
        <v>112</v>
      </c>
      <c r="L43" s="52">
        <v>19</v>
      </c>
      <c r="M43" s="52"/>
      <c r="N43" s="52">
        <v>1</v>
      </c>
      <c r="O43" s="52">
        <v>3</v>
      </c>
      <c r="P43" s="52">
        <v>35</v>
      </c>
      <c r="Q43" s="52">
        <v>42</v>
      </c>
      <c r="R43" s="52">
        <v>2</v>
      </c>
      <c r="S43" s="53"/>
      <c r="T43" s="52">
        <v>2</v>
      </c>
      <c r="U43" s="55" t="s">
        <v>247</v>
      </c>
      <c r="V43" s="52">
        <v>1</v>
      </c>
      <c r="W43" s="52">
        <v>3</v>
      </c>
      <c r="X43" s="52">
        <v>4</v>
      </c>
      <c r="Y43" s="52"/>
      <c r="Z43" s="52">
        <v>1</v>
      </c>
      <c r="AA43" s="52"/>
      <c r="AB43" s="52">
        <v>3</v>
      </c>
      <c r="AC43" s="55" t="s">
        <v>247</v>
      </c>
      <c r="AD43" s="54">
        <v>9</v>
      </c>
      <c r="AE43" s="54">
        <f>SUM(L43:AD43)</f>
        <v>125</v>
      </c>
      <c r="AF43" s="54">
        <v>9673</v>
      </c>
    </row>
    <row r="44" spans="1:32" ht="12.75">
      <c r="A44" s="10"/>
      <c r="B44" s="86" t="s">
        <v>163</v>
      </c>
      <c r="C44" s="86"/>
      <c r="D44" s="86"/>
      <c r="E44" s="86"/>
      <c r="F44" s="86"/>
      <c r="G44" s="86"/>
      <c r="H44" s="86"/>
      <c r="I44" s="86"/>
      <c r="J44" s="86"/>
      <c r="K44" s="51" t="s">
        <v>113</v>
      </c>
      <c r="L44" s="52">
        <v>53</v>
      </c>
      <c r="M44" s="52"/>
      <c r="N44" s="52">
        <v>2</v>
      </c>
      <c r="O44" s="52">
        <v>9</v>
      </c>
      <c r="P44" s="52">
        <v>218</v>
      </c>
      <c r="Q44" s="52">
        <v>389</v>
      </c>
      <c r="R44" s="52">
        <v>17</v>
      </c>
      <c r="S44" s="53"/>
      <c r="T44" s="52">
        <v>16</v>
      </c>
      <c r="U44" s="55" t="s">
        <v>247</v>
      </c>
      <c r="V44" s="52">
        <v>4</v>
      </c>
      <c r="W44" s="52">
        <v>13</v>
      </c>
      <c r="X44" s="52">
        <v>82</v>
      </c>
      <c r="Y44" s="52"/>
      <c r="Z44" s="52">
        <v>3</v>
      </c>
      <c r="AA44" s="52"/>
      <c r="AB44" s="52">
        <v>8</v>
      </c>
      <c r="AC44" s="55" t="s">
        <v>247</v>
      </c>
      <c r="AD44" s="52">
        <v>21</v>
      </c>
      <c r="AE44" s="54">
        <f>SUM(L44:AD44)</f>
        <v>835</v>
      </c>
      <c r="AF44" s="52">
        <v>50152</v>
      </c>
    </row>
    <row r="45" spans="1:32" ht="12.75">
      <c r="A45" s="10"/>
      <c r="B45" s="86" t="s">
        <v>28</v>
      </c>
      <c r="C45" s="86"/>
      <c r="D45" s="86"/>
      <c r="E45" s="86"/>
      <c r="F45" s="86"/>
      <c r="G45" s="86"/>
      <c r="H45" s="86"/>
      <c r="I45" s="86"/>
      <c r="J45" s="86"/>
      <c r="K45" s="51" t="s">
        <v>114</v>
      </c>
      <c r="L45" s="52">
        <v>37</v>
      </c>
      <c r="M45" s="52"/>
      <c r="N45" s="52">
        <v>2</v>
      </c>
      <c r="O45" s="52">
        <v>5</v>
      </c>
      <c r="P45" s="52">
        <v>141</v>
      </c>
      <c r="Q45" s="52">
        <v>207</v>
      </c>
      <c r="R45" s="52">
        <v>14</v>
      </c>
      <c r="S45" s="53"/>
      <c r="T45" s="52">
        <v>13</v>
      </c>
      <c r="U45" s="55" t="s">
        <v>247</v>
      </c>
      <c r="V45" s="52">
        <v>4</v>
      </c>
      <c r="W45" s="52">
        <v>13</v>
      </c>
      <c r="X45" s="52">
        <v>62</v>
      </c>
      <c r="Y45" s="52"/>
      <c r="Z45" s="52">
        <v>3</v>
      </c>
      <c r="AA45" s="52"/>
      <c r="AB45" s="52">
        <v>5</v>
      </c>
      <c r="AC45" s="55" t="s">
        <v>247</v>
      </c>
      <c r="AD45" s="52">
        <v>11</v>
      </c>
      <c r="AE45" s="54">
        <f>SUM(L45:AD45)</f>
        <v>517</v>
      </c>
      <c r="AF45" s="52">
        <v>35119</v>
      </c>
    </row>
    <row r="46" spans="1:32" ht="12.75">
      <c r="A46" s="10"/>
      <c r="B46" s="86" t="s">
        <v>29</v>
      </c>
      <c r="C46" s="86"/>
      <c r="D46" s="86"/>
      <c r="E46" s="86"/>
      <c r="F46" s="86"/>
      <c r="G46" s="86"/>
      <c r="H46" s="86"/>
      <c r="I46" s="86"/>
      <c r="J46" s="86"/>
      <c r="K46" s="51" t="s">
        <v>115</v>
      </c>
      <c r="L46" s="52">
        <v>16</v>
      </c>
      <c r="M46" s="52"/>
      <c r="N46" s="52">
        <v>0</v>
      </c>
      <c r="O46" s="52">
        <v>4</v>
      </c>
      <c r="P46" s="52">
        <v>77</v>
      </c>
      <c r="Q46" s="52">
        <v>182</v>
      </c>
      <c r="R46" s="52">
        <v>3</v>
      </c>
      <c r="S46" s="53"/>
      <c r="T46" s="52">
        <v>3</v>
      </c>
      <c r="U46" s="55" t="s">
        <v>247</v>
      </c>
      <c r="V46" s="55" t="s">
        <v>247</v>
      </c>
      <c r="W46" s="55" t="s">
        <v>247</v>
      </c>
      <c r="X46" s="52">
        <v>20</v>
      </c>
      <c r="Y46" s="52"/>
      <c r="Z46" s="55" t="s">
        <v>247</v>
      </c>
      <c r="AA46" s="52"/>
      <c r="AB46" s="52">
        <v>3</v>
      </c>
      <c r="AC46" s="55" t="s">
        <v>247</v>
      </c>
      <c r="AD46" s="52">
        <v>10</v>
      </c>
      <c r="AE46" s="54">
        <f>SUM(L46:AD46)</f>
        <v>318</v>
      </c>
      <c r="AF46" s="52">
        <v>15033</v>
      </c>
    </row>
    <row r="47" spans="1:32" ht="12.75">
      <c r="A47" s="10"/>
      <c r="B47" s="56"/>
      <c r="C47" s="63"/>
      <c r="D47" s="63"/>
      <c r="E47" s="63"/>
      <c r="F47" s="63"/>
      <c r="G47" s="63"/>
      <c r="H47" s="63"/>
      <c r="I47" s="63"/>
      <c r="J47" s="63"/>
      <c r="K47" s="63"/>
      <c r="L47" s="58"/>
      <c r="M47" s="58"/>
      <c r="N47" s="58"/>
      <c r="O47" s="58"/>
      <c r="P47" s="58"/>
      <c r="Q47" s="58"/>
      <c r="R47" s="58"/>
      <c r="S47" s="59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60"/>
      <c r="AE47" s="61"/>
      <c r="AF47" s="60"/>
    </row>
    <row r="48" spans="1:32" ht="12.75">
      <c r="A48" s="10"/>
      <c r="B48" s="99" t="s">
        <v>41</v>
      </c>
      <c r="C48" s="99"/>
      <c r="D48" s="99"/>
      <c r="E48" s="99"/>
      <c r="F48" s="99"/>
      <c r="G48" s="99"/>
      <c r="H48" s="99"/>
      <c r="I48" s="99"/>
      <c r="J48" s="100"/>
      <c r="K48" s="48"/>
      <c r="L48" s="60"/>
      <c r="M48" s="60"/>
      <c r="N48" s="60"/>
      <c r="O48" s="60"/>
      <c r="P48" s="60"/>
      <c r="Q48" s="60"/>
      <c r="R48" s="60"/>
      <c r="S48" s="62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1"/>
      <c r="AF48" s="60"/>
    </row>
    <row r="49" spans="1:32" ht="12.75">
      <c r="A49" s="10"/>
      <c r="B49" s="86" t="s">
        <v>94</v>
      </c>
      <c r="C49" s="86"/>
      <c r="D49" s="86"/>
      <c r="E49" s="86"/>
      <c r="F49" s="86"/>
      <c r="G49" s="86"/>
      <c r="H49" s="86"/>
      <c r="I49" s="86"/>
      <c r="J49" s="86"/>
      <c r="K49" s="51" t="s">
        <v>116</v>
      </c>
      <c r="L49" s="52">
        <f>SUM(L51+L55)</f>
        <v>47</v>
      </c>
      <c r="M49" s="52">
        <f>SUM(M51)</f>
        <v>1</v>
      </c>
      <c r="N49" s="52">
        <f>SUM(N51)</f>
        <v>1</v>
      </c>
      <c r="O49" s="52">
        <f>SUM(O51+O55)</f>
        <v>7</v>
      </c>
      <c r="P49" s="52">
        <f>SUM(P51+P55)</f>
        <v>97</v>
      </c>
      <c r="Q49" s="52">
        <f>SUM(Q51+Q55)</f>
        <v>86</v>
      </c>
      <c r="R49" s="52">
        <f>SUM(R51)</f>
        <v>2</v>
      </c>
      <c r="S49" s="53" t="s">
        <v>2</v>
      </c>
      <c r="T49" s="52">
        <f>SUM(T51+T55)</f>
        <v>2</v>
      </c>
      <c r="U49" s="52"/>
      <c r="V49" s="52">
        <f>SUM(V51)</f>
        <v>1</v>
      </c>
      <c r="W49" s="52">
        <f>SUM(W51+W55)</f>
        <v>2</v>
      </c>
      <c r="X49" s="52">
        <f>SUM(X51+X55)</f>
        <v>9</v>
      </c>
      <c r="Y49" s="52"/>
      <c r="Z49" s="52"/>
      <c r="AA49" s="52"/>
      <c r="AB49" s="52">
        <f>SUM(AB51+AB55)</f>
        <v>6</v>
      </c>
      <c r="AC49" s="52">
        <f>SUM(AC51)</f>
        <v>1</v>
      </c>
      <c r="AD49" s="52">
        <f>SUM(AD55)</f>
        <v>9</v>
      </c>
      <c r="AE49" s="52">
        <f>SUM(AE51+AE55)</f>
        <v>271</v>
      </c>
      <c r="AF49" s="52">
        <f>SUM(AF51+AF55)</f>
        <v>42311</v>
      </c>
    </row>
    <row r="50" spans="1:32" s="27" customFormat="1" ht="12.75">
      <c r="A50" s="18"/>
      <c r="B50" s="86" t="s">
        <v>162</v>
      </c>
      <c r="C50" s="86"/>
      <c r="D50" s="86"/>
      <c r="E50" s="86"/>
      <c r="F50" s="86"/>
      <c r="G50" s="86"/>
      <c r="H50" s="86"/>
      <c r="I50" s="86"/>
      <c r="J50" s="86"/>
      <c r="K50" s="51" t="s">
        <v>159</v>
      </c>
      <c r="L50" s="52">
        <f>SUM(L56+L52)</f>
        <v>141</v>
      </c>
      <c r="M50" s="52">
        <f>SUM(M52)</f>
        <v>3</v>
      </c>
      <c r="N50" s="52">
        <f>SUM(N52)</f>
        <v>1</v>
      </c>
      <c r="O50" s="52">
        <f>SUM(O56+O52)</f>
        <v>21</v>
      </c>
      <c r="P50" s="52">
        <f>SUM(P56+P52)</f>
        <v>1305</v>
      </c>
      <c r="Q50" s="52">
        <f>SUM(Q56+Q52)</f>
        <v>568</v>
      </c>
      <c r="R50" s="52">
        <f>SUM(R52)</f>
        <v>3</v>
      </c>
      <c r="S50" s="53" t="s">
        <v>2</v>
      </c>
      <c r="T50" s="52">
        <f>SUM(T56+T52)</f>
        <v>7</v>
      </c>
      <c r="U50" s="52"/>
      <c r="V50" s="52">
        <f>SUM(V52)</f>
        <v>4</v>
      </c>
      <c r="W50" s="52">
        <f>SUM(W56+W52)</f>
        <v>5</v>
      </c>
      <c r="X50" s="52">
        <f>SUM(X56+X52)</f>
        <v>114</v>
      </c>
      <c r="Y50" s="52"/>
      <c r="Z50" s="52"/>
      <c r="AA50" s="52"/>
      <c r="AB50" s="52">
        <f>SUM(AB56+AB52)</f>
        <v>19</v>
      </c>
      <c r="AC50" s="52">
        <f>SUM(AC52)</f>
        <v>3</v>
      </c>
      <c r="AD50" s="52">
        <f>SUM(AD56)</f>
        <v>18</v>
      </c>
      <c r="AE50" s="52">
        <f>SUM(AE56+AE52)</f>
        <v>2212</v>
      </c>
      <c r="AF50" s="52">
        <f>SUM(AF56+AF52)</f>
        <v>340102</v>
      </c>
    </row>
    <row r="51" spans="1:32" ht="12.75" customHeight="1">
      <c r="A51" s="10"/>
      <c r="B51" s="86" t="s">
        <v>43</v>
      </c>
      <c r="C51" s="86"/>
      <c r="D51" s="86"/>
      <c r="E51" s="86"/>
      <c r="F51" s="86"/>
      <c r="G51" s="86"/>
      <c r="H51" s="86"/>
      <c r="I51" s="86"/>
      <c r="J51" s="86"/>
      <c r="K51" s="51" t="s">
        <v>117</v>
      </c>
      <c r="L51" s="52">
        <v>44</v>
      </c>
      <c r="M51" s="52">
        <v>1</v>
      </c>
      <c r="N51" s="52">
        <v>1</v>
      </c>
      <c r="O51" s="52">
        <v>4</v>
      </c>
      <c r="P51" s="52">
        <v>91</v>
      </c>
      <c r="Q51" s="52">
        <v>76</v>
      </c>
      <c r="R51" s="52">
        <v>2</v>
      </c>
      <c r="S51" s="53"/>
      <c r="T51" s="52">
        <v>1</v>
      </c>
      <c r="U51" s="52"/>
      <c r="V51" s="52">
        <v>1</v>
      </c>
      <c r="W51" s="52">
        <v>1</v>
      </c>
      <c r="X51" s="52">
        <v>8</v>
      </c>
      <c r="Y51" s="52"/>
      <c r="Z51" s="52"/>
      <c r="AA51" s="52"/>
      <c r="AB51" s="52">
        <v>5</v>
      </c>
      <c r="AC51" s="52">
        <v>1</v>
      </c>
      <c r="AD51" s="64" t="s">
        <v>247</v>
      </c>
      <c r="AE51" s="54">
        <f aca="true" t="shared" si="1" ref="AE51:AE58">SUM(L51:AD51)</f>
        <v>236</v>
      </c>
      <c r="AF51" s="52">
        <v>39080</v>
      </c>
    </row>
    <row r="52" spans="1:32" ht="12.75" customHeight="1">
      <c r="A52" s="10"/>
      <c r="B52" s="86" t="s">
        <v>44</v>
      </c>
      <c r="C52" s="86"/>
      <c r="D52" s="86"/>
      <c r="E52" s="86"/>
      <c r="F52" s="86"/>
      <c r="G52" s="86"/>
      <c r="H52" s="86"/>
      <c r="I52" s="86"/>
      <c r="J52" s="86"/>
      <c r="K52" s="51" t="s">
        <v>118</v>
      </c>
      <c r="L52" s="52">
        <v>136</v>
      </c>
      <c r="M52" s="52">
        <v>3</v>
      </c>
      <c r="N52" s="52">
        <v>1</v>
      </c>
      <c r="O52" s="52">
        <v>15</v>
      </c>
      <c r="P52" s="52">
        <v>1264</v>
      </c>
      <c r="Q52" s="52">
        <v>546</v>
      </c>
      <c r="R52" s="52">
        <v>3</v>
      </c>
      <c r="S52" s="53"/>
      <c r="T52" s="52">
        <v>2</v>
      </c>
      <c r="U52" s="52"/>
      <c r="V52" s="52">
        <v>4</v>
      </c>
      <c r="W52" s="52">
        <v>2</v>
      </c>
      <c r="X52" s="52">
        <v>112</v>
      </c>
      <c r="Y52" s="52"/>
      <c r="Z52" s="52"/>
      <c r="AA52" s="52"/>
      <c r="AB52" s="52">
        <v>17</v>
      </c>
      <c r="AC52" s="52">
        <v>3</v>
      </c>
      <c r="AD52" s="55" t="s">
        <v>247</v>
      </c>
      <c r="AE52" s="54">
        <f t="shared" si="1"/>
        <v>2108</v>
      </c>
      <c r="AF52" s="52">
        <v>313504</v>
      </c>
    </row>
    <row r="53" spans="1:32" ht="12.75" customHeight="1">
      <c r="A53" s="10"/>
      <c r="B53" s="86" t="s">
        <v>45</v>
      </c>
      <c r="C53" s="86"/>
      <c r="D53" s="86"/>
      <c r="E53" s="86"/>
      <c r="F53" s="86"/>
      <c r="G53" s="86"/>
      <c r="H53" s="86"/>
      <c r="I53" s="86"/>
      <c r="J53" s="86"/>
      <c r="K53" s="51" t="s">
        <v>119</v>
      </c>
      <c r="L53" s="52">
        <v>84</v>
      </c>
      <c r="M53" s="55" t="s">
        <v>247</v>
      </c>
      <c r="N53" s="52">
        <v>1</v>
      </c>
      <c r="O53" s="52">
        <v>10</v>
      </c>
      <c r="P53" s="52">
        <v>730</v>
      </c>
      <c r="Q53" s="52">
        <v>315</v>
      </c>
      <c r="R53" s="52">
        <v>3</v>
      </c>
      <c r="S53" s="53"/>
      <c r="T53" s="52">
        <v>2</v>
      </c>
      <c r="U53" s="52"/>
      <c r="V53" s="52">
        <v>2</v>
      </c>
      <c r="W53" s="52">
        <v>2</v>
      </c>
      <c r="X53" s="52">
        <v>80</v>
      </c>
      <c r="Y53" s="52"/>
      <c r="Z53" s="52"/>
      <c r="AA53" s="52"/>
      <c r="AB53" s="52">
        <v>11</v>
      </c>
      <c r="AC53" s="52">
        <v>2</v>
      </c>
      <c r="AD53" s="55" t="s">
        <v>247</v>
      </c>
      <c r="AE53" s="54">
        <f t="shared" si="1"/>
        <v>1242</v>
      </c>
      <c r="AF53" s="52">
        <v>224887</v>
      </c>
    </row>
    <row r="54" spans="1:32" ht="12.75" customHeight="1">
      <c r="A54" s="10"/>
      <c r="B54" s="86" t="s">
        <v>46</v>
      </c>
      <c r="C54" s="86"/>
      <c r="D54" s="86"/>
      <c r="E54" s="86"/>
      <c r="F54" s="86"/>
      <c r="G54" s="86"/>
      <c r="H54" s="86"/>
      <c r="I54" s="86"/>
      <c r="J54" s="86"/>
      <c r="K54" s="51" t="s">
        <v>120</v>
      </c>
      <c r="L54" s="52">
        <v>52</v>
      </c>
      <c r="M54" s="52">
        <v>3</v>
      </c>
      <c r="N54" s="52" t="s">
        <v>247</v>
      </c>
      <c r="O54" s="52">
        <v>5</v>
      </c>
      <c r="P54" s="52">
        <v>534</v>
      </c>
      <c r="Q54" s="52">
        <v>231</v>
      </c>
      <c r="R54" s="55" t="s">
        <v>247</v>
      </c>
      <c r="S54" s="53" t="s">
        <v>2</v>
      </c>
      <c r="T54" s="55" t="s">
        <v>247</v>
      </c>
      <c r="U54" s="52" t="s">
        <v>2</v>
      </c>
      <c r="V54" s="52">
        <v>2</v>
      </c>
      <c r="W54" s="55" t="s">
        <v>247</v>
      </c>
      <c r="X54" s="52">
        <v>32</v>
      </c>
      <c r="Y54" s="52"/>
      <c r="Z54" s="52"/>
      <c r="AA54" s="52"/>
      <c r="AB54" s="52">
        <v>6</v>
      </c>
      <c r="AC54" s="52">
        <v>1</v>
      </c>
      <c r="AD54" s="55" t="s">
        <v>247</v>
      </c>
      <c r="AE54" s="54">
        <f t="shared" si="1"/>
        <v>866</v>
      </c>
      <c r="AF54" s="52">
        <v>88617</v>
      </c>
    </row>
    <row r="55" spans="1:32" ht="12.75">
      <c r="A55" s="10"/>
      <c r="B55" s="86" t="s">
        <v>47</v>
      </c>
      <c r="C55" s="86"/>
      <c r="D55" s="86"/>
      <c r="E55" s="86"/>
      <c r="F55" s="86"/>
      <c r="G55" s="86"/>
      <c r="H55" s="86"/>
      <c r="I55" s="86"/>
      <c r="J55" s="86"/>
      <c r="K55" s="51" t="s">
        <v>121</v>
      </c>
      <c r="L55" s="52">
        <v>3</v>
      </c>
      <c r="M55" s="55" t="s">
        <v>247</v>
      </c>
      <c r="N55" s="52" t="s">
        <v>247</v>
      </c>
      <c r="O55" s="52">
        <v>3</v>
      </c>
      <c r="P55" s="52">
        <v>6</v>
      </c>
      <c r="Q55" s="52">
        <v>10</v>
      </c>
      <c r="R55" s="55" t="s">
        <v>247</v>
      </c>
      <c r="S55" s="53" t="s">
        <v>2</v>
      </c>
      <c r="T55" s="52">
        <v>1</v>
      </c>
      <c r="U55" s="52"/>
      <c r="V55" s="55" t="s">
        <v>247</v>
      </c>
      <c r="W55" s="52">
        <v>1</v>
      </c>
      <c r="X55" s="52">
        <v>1</v>
      </c>
      <c r="Y55" s="52"/>
      <c r="Z55" s="52"/>
      <c r="AA55" s="52"/>
      <c r="AB55" s="52">
        <v>1</v>
      </c>
      <c r="AC55" s="55" t="s">
        <v>247</v>
      </c>
      <c r="AD55" s="52">
        <v>9</v>
      </c>
      <c r="AE55" s="54">
        <f t="shared" si="1"/>
        <v>35</v>
      </c>
      <c r="AF55" s="52">
        <v>3231</v>
      </c>
    </row>
    <row r="56" spans="1:32" ht="12.75">
      <c r="A56" s="10"/>
      <c r="B56" s="86" t="s">
        <v>48</v>
      </c>
      <c r="C56" s="86"/>
      <c r="D56" s="86"/>
      <c r="E56" s="86"/>
      <c r="F56" s="86"/>
      <c r="G56" s="86"/>
      <c r="H56" s="86"/>
      <c r="I56" s="86"/>
      <c r="J56" s="86"/>
      <c r="K56" s="51" t="s">
        <v>122</v>
      </c>
      <c r="L56" s="52">
        <v>5</v>
      </c>
      <c r="M56" s="55" t="s">
        <v>247</v>
      </c>
      <c r="N56" s="52" t="s">
        <v>247</v>
      </c>
      <c r="O56" s="52">
        <v>6</v>
      </c>
      <c r="P56" s="52">
        <v>41</v>
      </c>
      <c r="Q56" s="52">
        <v>22</v>
      </c>
      <c r="R56" s="55" t="s">
        <v>247</v>
      </c>
      <c r="S56" s="53"/>
      <c r="T56" s="52">
        <v>5</v>
      </c>
      <c r="U56" s="52"/>
      <c r="V56" s="55" t="s">
        <v>247</v>
      </c>
      <c r="W56" s="52">
        <v>3</v>
      </c>
      <c r="X56" s="52">
        <v>2</v>
      </c>
      <c r="Y56" s="52"/>
      <c r="Z56" s="52"/>
      <c r="AA56" s="52"/>
      <c r="AB56" s="52">
        <v>2</v>
      </c>
      <c r="AC56" s="55" t="s">
        <v>247</v>
      </c>
      <c r="AD56" s="52">
        <v>18</v>
      </c>
      <c r="AE56" s="54">
        <f t="shared" si="1"/>
        <v>104</v>
      </c>
      <c r="AF56" s="52">
        <v>26598</v>
      </c>
    </row>
    <row r="57" spans="1:32" ht="12.75">
      <c r="A57" s="10"/>
      <c r="B57" s="86" t="s">
        <v>49</v>
      </c>
      <c r="C57" s="86"/>
      <c r="D57" s="86"/>
      <c r="E57" s="86"/>
      <c r="F57" s="86"/>
      <c r="G57" s="86"/>
      <c r="H57" s="86"/>
      <c r="I57" s="86"/>
      <c r="J57" s="86"/>
      <c r="K57" s="51" t="s">
        <v>123</v>
      </c>
      <c r="L57" s="55" t="s">
        <v>247</v>
      </c>
      <c r="M57" s="55" t="s">
        <v>247</v>
      </c>
      <c r="N57" s="52" t="s">
        <v>247</v>
      </c>
      <c r="O57" s="52">
        <v>2</v>
      </c>
      <c r="P57" s="52">
        <v>33</v>
      </c>
      <c r="Q57" s="52">
        <v>11</v>
      </c>
      <c r="R57" s="55" t="s">
        <v>247</v>
      </c>
      <c r="S57" s="53"/>
      <c r="T57" s="52">
        <v>2</v>
      </c>
      <c r="U57" s="55"/>
      <c r="V57" s="55" t="s">
        <v>247</v>
      </c>
      <c r="W57" s="52">
        <v>3</v>
      </c>
      <c r="X57" s="55" t="s">
        <v>247</v>
      </c>
      <c r="Y57" s="52" t="s">
        <v>2</v>
      </c>
      <c r="Z57" s="52" t="s">
        <v>2</v>
      </c>
      <c r="AA57" s="52" t="s">
        <v>2</v>
      </c>
      <c r="AB57" s="52">
        <v>1</v>
      </c>
      <c r="AC57" s="55" t="s">
        <v>247</v>
      </c>
      <c r="AD57" s="52">
        <v>1</v>
      </c>
      <c r="AE57" s="54">
        <f t="shared" si="1"/>
        <v>53</v>
      </c>
      <c r="AF57" s="52">
        <v>17233</v>
      </c>
    </row>
    <row r="58" spans="1:32" ht="12.75">
      <c r="A58" s="10"/>
      <c r="B58" s="86" t="s">
        <v>50</v>
      </c>
      <c r="C58" s="86"/>
      <c r="D58" s="86"/>
      <c r="E58" s="86"/>
      <c r="F58" s="86"/>
      <c r="G58" s="86"/>
      <c r="H58" s="86"/>
      <c r="I58" s="86"/>
      <c r="J58" s="86"/>
      <c r="K58" s="51" t="s">
        <v>124</v>
      </c>
      <c r="L58" s="52">
        <v>5</v>
      </c>
      <c r="M58" s="55" t="s">
        <v>247</v>
      </c>
      <c r="N58" s="52" t="s">
        <v>247</v>
      </c>
      <c r="O58" s="52">
        <v>4</v>
      </c>
      <c r="P58" s="52">
        <v>8</v>
      </c>
      <c r="Q58" s="52">
        <v>11</v>
      </c>
      <c r="R58" s="55" t="s">
        <v>247</v>
      </c>
      <c r="S58" s="53"/>
      <c r="T58" s="52">
        <v>3</v>
      </c>
      <c r="U58" s="52"/>
      <c r="V58" s="55" t="s">
        <v>247</v>
      </c>
      <c r="W58" s="52">
        <v>0</v>
      </c>
      <c r="X58" s="52">
        <v>2</v>
      </c>
      <c r="Y58" s="52"/>
      <c r="Z58" s="52"/>
      <c r="AA58" s="52"/>
      <c r="AB58" s="52">
        <v>1</v>
      </c>
      <c r="AC58" s="55" t="s">
        <v>247</v>
      </c>
      <c r="AD58" s="52">
        <v>17</v>
      </c>
      <c r="AE58" s="54">
        <f t="shared" si="1"/>
        <v>51</v>
      </c>
      <c r="AF58" s="52">
        <v>9365</v>
      </c>
    </row>
    <row r="59" spans="1:32" ht="12.75">
      <c r="A59" s="10"/>
      <c r="B59" s="56"/>
      <c r="C59" s="65"/>
      <c r="D59" s="65"/>
      <c r="E59" s="65"/>
      <c r="F59" s="65"/>
      <c r="G59" s="65"/>
      <c r="H59" s="65"/>
      <c r="I59" s="65"/>
      <c r="J59" s="65"/>
      <c r="K59" s="63"/>
      <c r="L59" s="58"/>
      <c r="M59" s="58"/>
      <c r="N59" s="58"/>
      <c r="O59" s="58"/>
      <c r="P59" s="58"/>
      <c r="Q59" s="58"/>
      <c r="R59" s="58"/>
      <c r="S59" s="59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60"/>
      <c r="AE59" s="61"/>
      <c r="AF59" s="60"/>
    </row>
    <row r="60" spans="1:32" ht="12.75">
      <c r="A60" s="10"/>
      <c r="B60" s="99" t="s">
        <v>62</v>
      </c>
      <c r="C60" s="99"/>
      <c r="D60" s="99"/>
      <c r="E60" s="99"/>
      <c r="F60" s="99"/>
      <c r="G60" s="99"/>
      <c r="H60" s="99"/>
      <c r="I60" s="99"/>
      <c r="J60" s="100"/>
      <c r="K60" s="48"/>
      <c r="L60" s="60"/>
      <c r="M60" s="60"/>
      <c r="N60" s="60"/>
      <c r="O60" s="60"/>
      <c r="P60" s="60"/>
      <c r="Q60" s="60"/>
      <c r="R60" s="60"/>
      <c r="S60" s="62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1"/>
      <c r="AF60" s="60"/>
    </row>
    <row r="61" spans="1:32" ht="12.75">
      <c r="A61" s="10"/>
      <c r="B61" s="86" t="s">
        <v>95</v>
      </c>
      <c r="C61" s="86"/>
      <c r="D61" s="86"/>
      <c r="E61" s="86"/>
      <c r="F61" s="86"/>
      <c r="G61" s="86"/>
      <c r="H61" s="86"/>
      <c r="I61" s="86"/>
      <c r="J61" s="86"/>
      <c r="K61" s="51" t="s">
        <v>125</v>
      </c>
      <c r="L61" s="52">
        <f>SUM(L63+L68+L70+L72)</f>
        <v>517</v>
      </c>
      <c r="M61" s="52">
        <f>SUM(M63)</f>
        <v>2</v>
      </c>
      <c r="N61" s="52">
        <f>SUM(N63+N70)</f>
        <v>36</v>
      </c>
      <c r="O61" s="52">
        <f>SUM(O63)</f>
        <v>10</v>
      </c>
      <c r="P61" s="52">
        <f>SUM(P63+P68+P70)</f>
        <v>45</v>
      </c>
      <c r="Q61" s="52">
        <f>SUM(Q63+Q70)</f>
        <v>539</v>
      </c>
      <c r="R61" s="52">
        <f>SUM(R63)</f>
        <v>12</v>
      </c>
      <c r="S61" s="53"/>
      <c r="T61" s="52">
        <f>SUM(T63)</f>
        <v>2</v>
      </c>
      <c r="U61" s="52">
        <f>SUM(U63+U70)</f>
        <v>9</v>
      </c>
      <c r="V61" s="52">
        <f>SUM(V63+V70)</f>
        <v>48</v>
      </c>
      <c r="W61" s="52">
        <f>SUM(W63)</f>
        <v>2</v>
      </c>
      <c r="X61" s="52"/>
      <c r="Y61" s="52"/>
      <c r="Z61" s="52">
        <f>SUM(Z63)</f>
        <v>1</v>
      </c>
      <c r="AA61" s="52">
        <f>SUM(AA63)</f>
        <v>2</v>
      </c>
      <c r="AB61" s="52">
        <f>SUM(AB63+AB70)</f>
        <v>387</v>
      </c>
      <c r="AC61" s="52">
        <f>SUM(AC63)</f>
        <v>3</v>
      </c>
      <c r="AD61" s="52">
        <f>SUM(AD63)</f>
        <v>3</v>
      </c>
      <c r="AE61" s="52">
        <f>SUM(AE63+AE68+AE70)</f>
        <v>1590</v>
      </c>
      <c r="AF61" s="52">
        <f>SUM(AF63+AF68+AF70)</f>
        <v>314154</v>
      </c>
    </row>
    <row r="62" spans="1:32" ht="12.75">
      <c r="A62" s="10"/>
      <c r="B62" s="86" t="s">
        <v>160</v>
      </c>
      <c r="C62" s="86"/>
      <c r="D62" s="86"/>
      <c r="E62" s="86"/>
      <c r="F62" s="86"/>
      <c r="G62" s="86"/>
      <c r="H62" s="86"/>
      <c r="I62" s="86"/>
      <c r="J62" s="86"/>
      <c r="K62" s="51" t="s">
        <v>161</v>
      </c>
      <c r="L62" s="52">
        <f>SUM(L64+L69+L71+L73)</f>
        <v>6391</v>
      </c>
      <c r="M62" s="52">
        <f>SUM(M64)</f>
        <v>26</v>
      </c>
      <c r="N62" s="52">
        <f>SUM(N64+N71+N73)</f>
        <v>1605</v>
      </c>
      <c r="O62" s="52">
        <f>SUM(O64+O73)</f>
        <v>276</v>
      </c>
      <c r="P62" s="52">
        <f>SUM(P64+P69+P71+P73)</f>
        <v>3744</v>
      </c>
      <c r="Q62" s="52">
        <f>SUM(Q64+Q71+Q73)</f>
        <v>5345</v>
      </c>
      <c r="R62" s="52">
        <f>SUM(R64+R73)</f>
        <v>119</v>
      </c>
      <c r="S62" s="53"/>
      <c r="T62" s="52">
        <f>SUM(T64)</f>
        <v>1175</v>
      </c>
      <c r="U62" s="52">
        <f>SUM(U64+U71+U73)</f>
        <v>891</v>
      </c>
      <c r="V62" s="52">
        <f>SUM(V64+V71+V73)</f>
        <v>288</v>
      </c>
      <c r="W62" s="52">
        <f>SUM(W64)</f>
        <v>19</v>
      </c>
      <c r="X62" s="52"/>
      <c r="Y62" s="52"/>
      <c r="Z62" s="52">
        <f>SUM(Z64)</f>
        <v>2</v>
      </c>
      <c r="AA62" s="52">
        <f>SUM(AA64)</f>
        <v>16</v>
      </c>
      <c r="AB62" s="52">
        <f>SUM(AB64+AB71+AB73)</f>
        <v>4143</v>
      </c>
      <c r="AC62" s="52">
        <f>SUM(AC64)</f>
        <v>16</v>
      </c>
      <c r="AD62" s="52">
        <f>SUM(AD64+AD73)</f>
        <v>131</v>
      </c>
      <c r="AE62" s="52">
        <f>SUM(AE64+AE69+AE71+AE73)</f>
        <v>24189</v>
      </c>
      <c r="AF62" s="52">
        <f>SUM(AF64+AF69+AF71+AF73)</f>
        <v>22244804</v>
      </c>
    </row>
    <row r="63" spans="1:32" ht="12.75">
      <c r="A63" s="10"/>
      <c r="B63" s="86" t="s">
        <v>51</v>
      </c>
      <c r="C63" s="86"/>
      <c r="D63" s="86"/>
      <c r="E63" s="86"/>
      <c r="F63" s="86"/>
      <c r="G63" s="86"/>
      <c r="H63" s="86"/>
      <c r="I63" s="86"/>
      <c r="J63" s="86"/>
      <c r="K63" s="51" t="s">
        <v>126</v>
      </c>
      <c r="L63" s="52">
        <v>400</v>
      </c>
      <c r="M63" s="52">
        <v>2</v>
      </c>
      <c r="N63" s="52">
        <v>30</v>
      </c>
      <c r="O63" s="52">
        <v>10</v>
      </c>
      <c r="P63" s="52">
        <v>43</v>
      </c>
      <c r="Q63" s="52">
        <v>519</v>
      </c>
      <c r="R63" s="52">
        <v>12</v>
      </c>
      <c r="S63" s="53"/>
      <c r="T63" s="52">
        <v>2</v>
      </c>
      <c r="U63" s="52">
        <v>7</v>
      </c>
      <c r="V63" s="52">
        <v>43</v>
      </c>
      <c r="W63" s="52">
        <v>2</v>
      </c>
      <c r="X63" s="52"/>
      <c r="Y63" s="52"/>
      <c r="Z63" s="52">
        <v>1</v>
      </c>
      <c r="AA63" s="52">
        <v>2</v>
      </c>
      <c r="AB63" s="52">
        <v>372</v>
      </c>
      <c r="AC63" s="52">
        <v>3</v>
      </c>
      <c r="AD63" s="54">
        <v>3</v>
      </c>
      <c r="AE63" s="54">
        <f aca="true" t="shared" si="2" ref="AE63:AE73">SUM(L63:AD63)</f>
        <v>1451</v>
      </c>
      <c r="AF63" s="52">
        <v>229379</v>
      </c>
    </row>
    <row r="64" spans="1:32" s="27" customFormat="1" ht="12.75">
      <c r="A64" s="18"/>
      <c r="B64" s="86" t="s">
        <v>52</v>
      </c>
      <c r="C64" s="86"/>
      <c r="D64" s="86"/>
      <c r="E64" s="86"/>
      <c r="F64" s="86"/>
      <c r="G64" s="86"/>
      <c r="H64" s="86"/>
      <c r="I64" s="86"/>
      <c r="J64" s="86"/>
      <c r="K64" s="51" t="s">
        <v>127</v>
      </c>
      <c r="L64" s="52">
        <v>6011</v>
      </c>
      <c r="M64" s="52">
        <v>26</v>
      </c>
      <c r="N64" s="52">
        <v>1581</v>
      </c>
      <c r="O64" s="52">
        <v>272</v>
      </c>
      <c r="P64" s="52">
        <v>3735</v>
      </c>
      <c r="Q64" s="52">
        <v>5234</v>
      </c>
      <c r="R64" s="52">
        <v>115</v>
      </c>
      <c r="S64" s="53"/>
      <c r="T64" s="52">
        <v>1175</v>
      </c>
      <c r="U64" s="52">
        <v>878</v>
      </c>
      <c r="V64" s="52">
        <v>260</v>
      </c>
      <c r="W64" s="52">
        <v>19</v>
      </c>
      <c r="X64" s="52"/>
      <c r="Y64" s="52"/>
      <c r="Z64" s="52">
        <v>2</v>
      </c>
      <c r="AA64" s="52">
        <v>16</v>
      </c>
      <c r="AB64" s="52">
        <v>3978</v>
      </c>
      <c r="AC64" s="52">
        <v>16</v>
      </c>
      <c r="AD64" s="52">
        <v>123</v>
      </c>
      <c r="AE64" s="54">
        <f t="shared" si="2"/>
        <v>23441</v>
      </c>
      <c r="AF64" s="52">
        <v>21518212</v>
      </c>
    </row>
    <row r="65" spans="1:32" ht="12.75">
      <c r="A65" s="10"/>
      <c r="B65" s="86" t="s">
        <v>53</v>
      </c>
      <c r="C65" s="86"/>
      <c r="D65" s="86"/>
      <c r="E65" s="86"/>
      <c r="F65" s="86"/>
      <c r="G65" s="86"/>
      <c r="H65" s="86"/>
      <c r="I65" s="86"/>
      <c r="J65" s="86"/>
      <c r="K65" s="51" t="s">
        <v>128</v>
      </c>
      <c r="L65" s="52">
        <v>499</v>
      </c>
      <c r="M65" s="52">
        <v>4</v>
      </c>
      <c r="N65" s="52">
        <v>94</v>
      </c>
      <c r="O65" s="52">
        <v>117</v>
      </c>
      <c r="P65" s="52">
        <v>62</v>
      </c>
      <c r="Q65" s="52">
        <v>1862</v>
      </c>
      <c r="R65" s="52">
        <v>31</v>
      </c>
      <c r="S65" s="53"/>
      <c r="T65" s="55" t="s">
        <v>247</v>
      </c>
      <c r="U65" s="52">
        <v>48</v>
      </c>
      <c r="V65" s="52">
        <v>11</v>
      </c>
      <c r="W65" s="55" t="s">
        <v>247</v>
      </c>
      <c r="X65" s="52"/>
      <c r="Y65" s="52"/>
      <c r="Z65" s="55" t="s">
        <v>247</v>
      </c>
      <c r="AA65" s="55" t="s">
        <v>247</v>
      </c>
      <c r="AB65" s="52">
        <v>1204</v>
      </c>
      <c r="AC65" s="55" t="s">
        <v>247</v>
      </c>
      <c r="AD65" s="52">
        <v>110</v>
      </c>
      <c r="AE65" s="54">
        <f t="shared" si="2"/>
        <v>4042</v>
      </c>
      <c r="AF65" s="52">
        <v>1682767</v>
      </c>
    </row>
    <row r="66" spans="1:32" ht="12.75">
      <c r="A66" s="10"/>
      <c r="B66" s="86" t="s">
        <v>54</v>
      </c>
      <c r="C66" s="86"/>
      <c r="D66" s="86"/>
      <c r="E66" s="86"/>
      <c r="F66" s="86"/>
      <c r="G66" s="86"/>
      <c r="H66" s="86"/>
      <c r="I66" s="86"/>
      <c r="J66" s="86"/>
      <c r="K66" s="51" t="s">
        <v>129</v>
      </c>
      <c r="L66" s="52">
        <v>436</v>
      </c>
      <c r="M66" s="55" t="s">
        <v>247</v>
      </c>
      <c r="N66" s="52">
        <v>1289</v>
      </c>
      <c r="O66" s="52">
        <v>25</v>
      </c>
      <c r="P66" s="55" t="s">
        <v>247</v>
      </c>
      <c r="Q66" s="52">
        <v>11</v>
      </c>
      <c r="R66" s="55" t="s">
        <v>247</v>
      </c>
      <c r="S66" s="53"/>
      <c r="T66" s="52">
        <v>1175</v>
      </c>
      <c r="U66" s="52">
        <v>722</v>
      </c>
      <c r="V66" s="52">
        <v>13</v>
      </c>
      <c r="W66" s="55" t="s">
        <v>247</v>
      </c>
      <c r="X66" s="52"/>
      <c r="Y66" s="52"/>
      <c r="Z66" s="55" t="s">
        <v>247</v>
      </c>
      <c r="AA66" s="52">
        <v>1</v>
      </c>
      <c r="AB66" s="52">
        <v>120</v>
      </c>
      <c r="AC66" s="55" t="s">
        <v>247</v>
      </c>
      <c r="AD66" s="55" t="s">
        <v>247</v>
      </c>
      <c r="AE66" s="54">
        <f t="shared" si="2"/>
        <v>3792</v>
      </c>
      <c r="AF66" s="52">
        <v>5080813</v>
      </c>
    </row>
    <row r="67" spans="1:32" ht="12.75">
      <c r="A67" s="10"/>
      <c r="B67" s="86" t="s">
        <v>55</v>
      </c>
      <c r="C67" s="86"/>
      <c r="D67" s="86"/>
      <c r="E67" s="86"/>
      <c r="F67" s="86"/>
      <c r="G67" s="86"/>
      <c r="H67" s="86"/>
      <c r="I67" s="86"/>
      <c r="J67" s="86"/>
      <c r="K67" s="51" t="s">
        <v>130</v>
      </c>
      <c r="L67" s="52">
        <v>5076</v>
      </c>
      <c r="M67" s="52">
        <v>22</v>
      </c>
      <c r="N67" s="52">
        <v>198</v>
      </c>
      <c r="O67" s="52">
        <v>130</v>
      </c>
      <c r="P67" s="52">
        <v>3673</v>
      </c>
      <c r="Q67" s="52">
        <v>3361</v>
      </c>
      <c r="R67" s="52">
        <v>84</v>
      </c>
      <c r="S67" s="53"/>
      <c r="T67" s="55" t="s">
        <v>247</v>
      </c>
      <c r="U67" s="52">
        <v>108</v>
      </c>
      <c r="V67" s="52">
        <v>236</v>
      </c>
      <c r="W67" s="52">
        <v>19</v>
      </c>
      <c r="X67" s="52"/>
      <c r="Y67" s="52"/>
      <c r="Z67" s="52">
        <v>2</v>
      </c>
      <c r="AA67" s="52">
        <v>15</v>
      </c>
      <c r="AB67" s="52">
        <v>2654</v>
      </c>
      <c r="AC67" s="52">
        <v>16</v>
      </c>
      <c r="AD67" s="52">
        <v>13</v>
      </c>
      <c r="AE67" s="54">
        <f t="shared" si="2"/>
        <v>15607</v>
      </c>
      <c r="AF67" s="52">
        <v>14754632</v>
      </c>
    </row>
    <row r="68" spans="1:32" ht="12.75">
      <c r="A68" s="10"/>
      <c r="B68" s="86" t="s">
        <v>56</v>
      </c>
      <c r="C68" s="86"/>
      <c r="D68" s="86"/>
      <c r="E68" s="86"/>
      <c r="F68" s="86"/>
      <c r="G68" s="86"/>
      <c r="H68" s="86"/>
      <c r="I68" s="86"/>
      <c r="J68" s="86"/>
      <c r="K68" s="51" t="s">
        <v>131</v>
      </c>
      <c r="L68" s="52">
        <v>1</v>
      </c>
      <c r="M68" s="55" t="s">
        <v>247</v>
      </c>
      <c r="N68" s="55" t="s">
        <v>247</v>
      </c>
      <c r="O68" s="55" t="s">
        <v>247</v>
      </c>
      <c r="P68" s="52">
        <v>1</v>
      </c>
      <c r="Q68" s="55" t="s">
        <v>247</v>
      </c>
      <c r="R68" s="55" t="s">
        <v>247</v>
      </c>
      <c r="S68" s="53"/>
      <c r="T68" s="55" t="s">
        <v>247</v>
      </c>
      <c r="U68" s="55" t="s">
        <v>247</v>
      </c>
      <c r="V68" s="55" t="s">
        <v>247</v>
      </c>
      <c r="W68" s="55" t="s">
        <v>247</v>
      </c>
      <c r="X68" s="52"/>
      <c r="Y68" s="52"/>
      <c r="Z68" s="55" t="s">
        <v>247</v>
      </c>
      <c r="AA68" s="55" t="s">
        <v>247</v>
      </c>
      <c r="AB68" s="55" t="s">
        <v>247</v>
      </c>
      <c r="AC68" s="55" t="s">
        <v>247</v>
      </c>
      <c r="AD68" s="55" t="s">
        <v>247</v>
      </c>
      <c r="AE68" s="54">
        <f t="shared" si="2"/>
        <v>2</v>
      </c>
      <c r="AF68" s="52">
        <v>1203</v>
      </c>
    </row>
    <row r="69" spans="1:32" ht="12.75">
      <c r="A69" s="10"/>
      <c r="B69" s="86" t="s">
        <v>57</v>
      </c>
      <c r="C69" s="86"/>
      <c r="D69" s="86"/>
      <c r="E69" s="86"/>
      <c r="F69" s="86"/>
      <c r="G69" s="86"/>
      <c r="H69" s="86"/>
      <c r="I69" s="86"/>
      <c r="J69" s="86"/>
      <c r="K69" s="51" t="s">
        <v>132</v>
      </c>
      <c r="L69" s="52">
        <v>6</v>
      </c>
      <c r="M69" s="55" t="s">
        <v>247</v>
      </c>
      <c r="N69" s="55" t="s">
        <v>247</v>
      </c>
      <c r="O69" s="55" t="s">
        <v>247</v>
      </c>
      <c r="P69" s="52">
        <v>3</v>
      </c>
      <c r="Q69" s="55" t="s">
        <v>247</v>
      </c>
      <c r="R69" s="55" t="s">
        <v>247</v>
      </c>
      <c r="S69" s="53"/>
      <c r="T69" s="55" t="s">
        <v>247</v>
      </c>
      <c r="U69" s="55" t="s">
        <v>247</v>
      </c>
      <c r="V69" s="55" t="s">
        <v>247</v>
      </c>
      <c r="W69" s="55" t="s">
        <v>247</v>
      </c>
      <c r="X69" s="52"/>
      <c r="Y69" s="52"/>
      <c r="Z69" s="55" t="s">
        <v>247</v>
      </c>
      <c r="AA69" s="55" t="s">
        <v>247</v>
      </c>
      <c r="AB69" s="55" t="s">
        <v>247</v>
      </c>
      <c r="AC69" s="55" t="s">
        <v>247</v>
      </c>
      <c r="AD69" s="55" t="s">
        <v>247</v>
      </c>
      <c r="AE69" s="54">
        <f t="shared" si="2"/>
        <v>9</v>
      </c>
      <c r="AF69" s="52">
        <v>91701</v>
      </c>
    </row>
    <row r="70" spans="1:32" ht="12.75">
      <c r="A70" s="10"/>
      <c r="B70" s="86" t="s">
        <v>58</v>
      </c>
      <c r="C70" s="86"/>
      <c r="D70" s="86"/>
      <c r="E70" s="86"/>
      <c r="F70" s="86"/>
      <c r="G70" s="86"/>
      <c r="H70" s="86"/>
      <c r="I70" s="86"/>
      <c r="J70" s="86"/>
      <c r="K70" s="51" t="s">
        <v>133</v>
      </c>
      <c r="L70" s="52">
        <v>88</v>
      </c>
      <c r="M70" s="55" t="s">
        <v>247</v>
      </c>
      <c r="N70" s="52">
        <v>6</v>
      </c>
      <c r="O70" s="55" t="s">
        <v>247</v>
      </c>
      <c r="P70" s="52">
        <v>1</v>
      </c>
      <c r="Q70" s="52">
        <v>20</v>
      </c>
      <c r="R70" s="55" t="s">
        <v>247</v>
      </c>
      <c r="S70" s="53"/>
      <c r="T70" s="55" t="s">
        <v>247</v>
      </c>
      <c r="U70" s="52">
        <v>2</v>
      </c>
      <c r="V70" s="52">
        <v>5</v>
      </c>
      <c r="W70" s="55" t="s">
        <v>247</v>
      </c>
      <c r="X70" s="52"/>
      <c r="Y70" s="52"/>
      <c r="Z70" s="55" t="s">
        <v>247</v>
      </c>
      <c r="AA70" s="55" t="s">
        <v>247</v>
      </c>
      <c r="AB70" s="52">
        <v>15</v>
      </c>
      <c r="AC70" s="55" t="s">
        <v>247</v>
      </c>
      <c r="AD70" s="55" t="s">
        <v>247</v>
      </c>
      <c r="AE70" s="54">
        <f t="shared" si="2"/>
        <v>137</v>
      </c>
      <c r="AF70" s="52">
        <v>83572</v>
      </c>
    </row>
    <row r="71" spans="1:32" ht="12.75">
      <c r="A71" s="10"/>
      <c r="B71" s="86" t="s">
        <v>59</v>
      </c>
      <c r="C71" s="86"/>
      <c r="D71" s="86"/>
      <c r="E71" s="86"/>
      <c r="F71" s="86"/>
      <c r="G71" s="86"/>
      <c r="H71" s="86"/>
      <c r="I71" s="86"/>
      <c r="J71" s="86"/>
      <c r="K71" s="51" t="s">
        <v>134</v>
      </c>
      <c r="L71" s="52">
        <v>287</v>
      </c>
      <c r="M71" s="55" t="s">
        <v>247</v>
      </c>
      <c r="N71" s="52">
        <v>22</v>
      </c>
      <c r="O71" s="55" t="s">
        <v>247</v>
      </c>
      <c r="P71" s="52">
        <v>4</v>
      </c>
      <c r="Q71" s="52">
        <v>47</v>
      </c>
      <c r="R71" s="55" t="s">
        <v>247</v>
      </c>
      <c r="S71" s="53"/>
      <c r="T71" s="55" t="s">
        <v>247</v>
      </c>
      <c r="U71" s="52">
        <v>4</v>
      </c>
      <c r="V71" s="52">
        <v>27</v>
      </c>
      <c r="W71" s="55" t="s">
        <v>247</v>
      </c>
      <c r="X71" s="52"/>
      <c r="Y71" s="52"/>
      <c r="Z71" s="55" t="s">
        <v>247</v>
      </c>
      <c r="AA71" s="55" t="s">
        <v>247</v>
      </c>
      <c r="AB71" s="52">
        <v>52</v>
      </c>
      <c r="AC71" s="55" t="s">
        <v>247</v>
      </c>
      <c r="AD71" s="55" t="s">
        <v>247</v>
      </c>
      <c r="AE71" s="54">
        <f t="shared" si="2"/>
        <v>443</v>
      </c>
      <c r="AF71" s="52">
        <v>338743</v>
      </c>
    </row>
    <row r="72" spans="1:32" ht="12.75">
      <c r="A72" s="10"/>
      <c r="B72" s="86" t="s">
        <v>60</v>
      </c>
      <c r="C72" s="86"/>
      <c r="D72" s="86"/>
      <c r="E72" s="86"/>
      <c r="F72" s="86"/>
      <c r="G72" s="86"/>
      <c r="H72" s="86"/>
      <c r="I72" s="86"/>
      <c r="J72" s="86"/>
      <c r="K72" s="51" t="s">
        <v>135</v>
      </c>
      <c r="L72" s="52">
        <v>28</v>
      </c>
      <c r="M72" s="52">
        <v>1</v>
      </c>
      <c r="N72" s="52">
        <v>1</v>
      </c>
      <c r="O72" s="52">
        <v>1</v>
      </c>
      <c r="P72" s="52">
        <v>1</v>
      </c>
      <c r="Q72" s="52">
        <v>16</v>
      </c>
      <c r="R72" s="52">
        <v>1</v>
      </c>
      <c r="S72" s="53"/>
      <c r="T72" s="55" t="s">
        <v>247</v>
      </c>
      <c r="U72" s="52">
        <v>3</v>
      </c>
      <c r="V72" s="52">
        <v>1</v>
      </c>
      <c r="W72" s="55" t="s">
        <v>247</v>
      </c>
      <c r="X72" s="52"/>
      <c r="Y72" s="52"/>
      <c r="Z72" s="55" t="s">
        <v>247</v>
      </c>
      <c r="AA72" s="55" t="s">
        <v>247</v>
      </c>
      <c r="AB72" s="52">
        <v>20</v>
      </c>
      <c r="AC72" s="55" t="s">
        <v>247</v>
      </c>
      <c r="AD72" s="52">
        <v>1</v>
      </c>
      <c r="AE72" s="54">
        <f t="shared" si="2"/>
        <v>74</v>
      </c>
      <c r="AF72" s="52">
        <v>54428</v>
      </c>
    </row>
    <row r="73" spans="1:32" ht="12.75">
      <c r="A73" s="10"/>
      <c r="B73" s="86" t="s">
        <v>61</v>
      </c>
      <c r="C73" s="86"/>
      <c r="D73" s="86"/>
      <c r="E73" s="86"/>
      <c r="F73" s="86"/>
      <c r="G73" s="86"/>
      <c r="H73" s="86"/>
      <c r="I73" s="86"/>
      <c r="J73" s="86"/>
      <c r="K73" s="51" t="s">
        <v>136</v>
      </c>
      <c r="L73" s="52">
        <v>87</v>
      </c>
      <c r="M73" s="52">
        <v>2</v>
      </c>
      <c r="N73" s="52">
        <v>2</v>
      </c>
      <c r="O73" s="52">
        <v>4</v>
      </c>
      <c r="P73" s="52">
        <v>2</v>
      </c>
      <c r="Q73" s="52">
        <v>64</v>
      </c>
      <c r="R73" s="52">
        <v>4</v>
      </c>
      <c r="S73" s="53"/>
      <c r="T73" s="55" t="s">
        <v>247</v>
      </c>
      <c r="U73" s="52">
        <v>9</v>
      </c>
      <c r="V73" s="52">
        <v>1</v>
      </c>
      <c r="W73" s="55" t="s">
        <v>247</v>
      </c>
      <c r="X73" s="52"/>
      <c r="Y73" s="52"/>
      <c r="Z73" s="55" t="s">
        <v>247</v>
      </c>
      <c r="AA73" s="55" t="s">
        <v>247</v>
      </c>
      <c r="AB73" s="52">
        <v>113</v>
      </c>
      <c r="AC73" s="55" t="s">
        <v>247</v>
      </c>
      <c r="AD73" s="52">
        <v>8</v>
      </c>
      <c r="AE73" s="54">
        <f t="shared" si="2"/>
        <v>296</v>
      </c>
      <c r="AF73" s="52">
        <v>296148</v>
      </c>
    </row>
    <row r="74" spans="1:32" ht="12.75">
      <c r="A74" s="10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66"/>
      <c r="AF74" s="58"/>
    </row>
    <row r="75" spans="1:32" ht="41.25" customHeight="1">
      <c r="A75" s="10"/>
      <c r="B75" s="102" t="s">
        <v>65</v>
      </c>
      <c r="C75" s="102"/>
      <c r="D75" s="102"/>
      <c r="E75" s="102"/>
      <c r="F75" s="102"/>
      <c r="G75" s="102"/>
      <c r="H75" s="102"/>
      <c r="I75" s="102"/>
      <c r="J75" s="102"/>
      <c r="K75" s="51" t="s">
        <v>137</v>
      </c>
      <c r="L75" s="67">
        <f>SUM(L22+L37+L43+L49+L61)</f>
        <v>722</v>
      </c>
      <c r="M75" s="68">
        <f aca="true" t="shared" si="3" ref="M75:AE75">SUM(M22+M37+M43+M49+M61)</f>
        <v>15</v>
      </c>
      <c r="N75" s="68">
        <f t="shared" si="3"/>
        <v>58</v>
      </c>
      <c r="O75" s="68">
        <f t="shared" si="3"/>
        <v>65</v>
      </c>
      <c r="P75" s="68">
        <f t="shared" si="3"/>
        <v>256</v>
      </c>
      <c r="Q75" s="68">
        <f t="shared" si="3"/>
        <v>839</v>
      </c>
      <c r="R75" s="68">
        <f t="shared" si="3"/>
        <v>29</v>
      </c>
      <c r="S75" s="68">
        <f>SUM(S22)</f>
        <v>2</v>
      </c>
      <c r="T75" s="68">
        <f t="shared" si="3"/>
        <v>24</v>
      </c>
      <c r="U75" s="68">
        <f>SUM(U22+U37+U61)</f>
        <v>16</v>
      </c>
      <c r="V75" s="68">
        <f t="shared" si="3"/>
        <v>56</v>
      </c>
      <c r="W75" s="68">
        <f t="shared" si="3"/>
        <v>22</v>
      </c>
      <c r="X75" s="68">
        <f t="shared" si="3"/>
        <v>27</v>
      </c>
      <c r="Y75" s="68">
        <f t="shared" si="3"/>
        <v>0</v>
      </c>
      <c r="Z75" s="68">
        <f t="shared" si="3"/>
        <v>37</v>
      </c>
      <c r="AA75" s="68">
        <f t="shared" si="3"/>
        <v>4</v>
      </c>
      <c r="AB75" s="68">
        <f t="shared" si="3"/>
        <v>590</v>
      </c>
      <c r="AC75" s="68">
        <f>SUM(AC22+AC37+AC49+AC61)</f>
        <v>12</v>
      </c>
      <c r="AD75" s="68">
        <f t="shared" si="3"/>
        <v>50</v>
      </c>
      <c r="AE75" s="68">
        <f t="shared" si="3"/>
        <v>2796</v>
      </c>
      <c r="AF75" s="68">
        <f>SUM(AF22+AF37+AF43+AF49+AF61)</f>
        <v>583788</v>
      </c>
    </row>
    <row r="76" spans="1:32" s="6" customFormat="1" ht="24" customHeight="1">
      <c r="A76" s="11"/>
      <c r="B76" s="101" t="s">
        <v>66</v>
      </c>
      <c r="C76" s="101"/>
      <c r="D76" s="101"/>
      <c r="E76" s="101"/>
      <c r="F76" s="101"/>
      <c r="G76" s="101"/>
      <c r="H76" s="101"/>
      <c r="I76" s="101"/>
      <c r="J76" s="101"/>
      <c r="K76" s="51" t="s">
        <v>138</v>
      </c>
      <c r="L76" s="69">
        <f>SUM(L22/L75)*100</f>
        <v>10.941828254847644</v>
      </c>
      <c r="M76" s="69">
        <f aca="true" t="shared" si="4" ref="M76:AF76">SUM(M22/M75)*100</f>
        <v>80</v>
      </c>
      <c r="N76" s="69">
        <f t="shared" si="4"/>
        <v>15.517241379310345</v>
      </c>
      <c r="O76" s="69">
        <f t="shared" si="4"/>
        <v>56.92307692307692</v>
      </c>
      <c r="P76" s="69">
        <f t="shared" si="4"/>
        <v>19.140625</v>
      </c>
      <c r="Q76" s="69">
        <f t="shared" si="4"/>
        <v>10.846245530393325</v>
      </c>
      <c r="R76" s="69">
        <f t="shared" si="4"/>
        <v>27.586206896551722</v>
      </c>
      <c r="S76" s="69">
        <f t="shared" si="4"/>
        <v>100</v>
      </c>
      <c r="T76" s="69">
        <f t="shared" si="4"/>
        <v>58.333333333333336</v>
      </c>
      <c r="U76" s="69">
        <f t="shared" si="4"/>
        <v>12.5</v>
      </c>
      <c r="V76" s="69">
        <f t="shared" si="4"/>
        <v>5.357142857142857</v>
      </c>
      <c r="W76" s="69">
        <f t="shared" si="4"/>
        <v>36.36363636363637</v>
      </c>
      <c r="X76" s="69">
        <f t="shared" si="4"/>
        <v>40.74074074074074</v>
      </c>
      <c r="Y76" s="69">
        <v>0</v>
      </c>
      <c r="Z76" s="69">
        <f t="shared" si="4"/>
        <v>91.8918918918919</v>
      </c>
      <c r="AA76" s="69">
        <f t="shared" si="4"/>
        <v>50</v>
      </c>
      <c r="AB76" s="69">
        <f t="shared" si="4"/>
        <v>16.440677966101696</v>
      </c>
      <c r="AC76" s="69">
        <f t="shared" si="4"/>
        <v>16.666666666666664</v>
      </c>
      <c r="AD76" s="69">
        <f t="shared" si="4"/>
        <v>40</v>
      </c>
      <c r="AE76" s="69">
        <f t="shared" si="4"/>
        <v>17.167381974248926</v>
      </c>
      <c r="AF76" s="69">
        <f t="shared" si="4"/>
        <v>18.292428073204654</v>
      </c>
    </row>
    <row r="77" spans="1:32" s="6" customFormat="1" ht="25.5" customHeight="1">
      <c r="A77" s="11"/>
      <c r="B77" s="101" t="s">
        <v>69</v>
      </c>
      <c r="C77" s="101"/>
      <c r="D77" s="101"/>
      <c r="E77" s="101"/>
      <c r="F77" s="101"/>
      <c r="G77" s="101"/>
      <c r="H77" s="101"/>
      <c r="I77" s="101"/>
      <c r="J77" s="101"/>
      <c r="K77" s="51" t="s">
        <v>139</v>
      </c>
      <c r="L77" s="69">
        <f>SUM(L37/L75)*100</f>
        <v>8.310249307479225</v>
      </c>
      <c r="M77" s="69">
        <f aca="true" t="shared" si="5" ref="M77:AF77">SUM(M37/M75)*100</f>
        <v>0</v>
      </c>
      <c r="N77" s="69">
        <f t="shared" si="5"/>
        <v>18.96551724137931</v>
      </c>
      <c r="O77" s="69">
        <f t="shared" si="5"/>
        <v>12.307692307692308</v>
      </c>
      <c r="P77" s="69">
        <f t="shared" si="5"/>
        <v>11.71875</v>
      </c>
      <c r="Q77" s="69">
        <f t="shared" si="5"/>
        <v>9.65435041716329</v>
      </c>
      <c r="R77" s="69">
        <f t="shared" si="5"/>
        <v>17.24137931034483</v>
      </c>
      <c r="S77" s="69">
        <f t="shared" si="5"/>
        <v>0</v>
      </c>
      <c r="T77" s="69">
        <f t="shared" si="5"/>
        <v>16.666666666666664</v>
      </c>
      <c r="U77" s="69">
        <f t="shared" si="5"/>
        <v>31.25</v>
      </c>
      <c r="V77" s="69">
        <f t="shared" si="5"/>
        <v>5.357142857142857</v>
      </c>
      <c r="W77" s="69">
        <f t="shared" si="5"/>
        <v>31.818181818181817</v>
      </c>
      <c r="X77" s="69">
        <f t="shared" si="5"/>
        <v>11.11111111111111</v>
      </c>
      <c r="Y77" s="69">
        <v>0</v>
      </c>
      <c r="Z77" s="69">
        <f t="shared" si="5"/>
        <v>2.7027027027027026</v>
      </c>
      <c r="AA77" s="69">
        <f t="shared" si="5"/>
        <v>0</v>
      </c>
      <c r="AB77" s="69">
        <f t="shared" si="5"/>
        <v>16.440677966101696</v>
      </c>
      <c r="AC77" s="69">
        <f t="shared" si="5"/>
        <v>50</v>
      </c>
      <c r="AD77" s="69">
        <f t="shared" si="5"/>
        <v>18</v>
      </c>
      <c r="AE77" s="69">
        <f t="shared" si="5"/>
        <v>11.802575107296137</v>
      </c>
      <c r="AF77" s="69">
        <f t="shared" si="5"/>
        <v>18.989941554125814</v>
      </c>
    </row>
    <row r="78" spans="1:32" s="6" customFormat="1" ht="27" customHeight="1">
      <c r="A78" s="11"/>
      <c r="B78" s="101" t="s">
        <v>67</v>
      </c>
      <c r="C78" s="101"/>
      <c r="D78" s="101"/>
      <c r="E78" s="101"/>
      <c r="F78" s="101"/>
      <c r="G78" s="101"/>
      <c r="H78" s="101"/>
      <c r="I78" s="101"/>
      <c r="J78" s="101"/>
      <c r="K78" s="51" t="s">
        <v>140</v>
      </c>
      <c r="L78" s="69">
        <f>SUM(L43/L75)*100</f>
        <v>2.631578947368421</v>
      </c>
      <c r="M78" s="69">
        <f aca="true" t="shared" si="6" ref="M78:AF78">SUM(M43/M75)*100</f>
        <v>0</v>
      </c>
      <c r="N78" s="69">
        <f t="shared" si="6"/>
        <v>1.7241379310344827</v>
      </c>
      <c r="O78" s="69">
        <f t="shared" si="6"/>
        <v>4.615384615384616</v>
      </c>
      <c r="P78" s="69">
        <f t="shared" si="6"/>
        <v>13.671875</v>
      </c>
      <c r="Q78" s="69">
        <f t="shared" si="6"/>
        <v>5.005959475566151</v>
      </c>
      <c r="R78" s="69">
        <f t="shared" si="6"/>
        <v>6.896551724137931</v>
      </c>
      <c r="S78" s="69">
        <f t="shared" si="6"/>
        <v>0</v>
      </c>
      <c r="T78" s="69">
        <f t="shared" si="6"/>
        <v>8.333333333333332</v>
      </c>
      <c r="U78" s="69">
        <v>0</v>
      </c>
      <c r="V78" s="69">
        <f t="shared" si="6"/>
        <v>1.7857142857142856</v>
      </c>
      <c r="W78" s="69">
        <f t="shared" si="6"/>
        <v>13.636363636363635</v>
      </c>
      <c r="X78" s="69">
        <f t="shared" si="6"/>
        <v>14.814814814814813</v>
      </c>
      <c r="Y78" s="69">
        <v>0</v>
      </c>
      <c r="Z78" s="69">
        <f t="shared" si="6"/>
        <v>2.7027027027027026</v>
      </c>
      <c r="AA78" s="69">
        <f t="shared" si="6"/>
        <v>0</v>
      </c>
      <c r="AB78" s="69">
        <f t="shared" si="6"/>
        <v>0.5084745762711864</v>
      </c>
      <c r="AC78" s="69">
        <v>0</v>
      </c>
      <c r="AD78" s="69">
        <f t="shared" si="6"/>
        <v>18</v>
      </c>
      <c r="AE78" s="69">
        <f t="shared" si="6"/>
        <v>4.470672389127325</v>
      </c>
      <c r="AF78" s="69">
        <f t="shared" si="6"/>
        <v>1.6569371073060768</v>
      </c>
    </row>
    <row r="79" spans="1:32" s="6" customFormat="1" ht="27" customHeight="1">
      <c r="A79" s="11"/>
      <c r="B79" s="101" t="s">
        <v>68</v>
      </c>
      <c r="C79" s="101"/>
      <c r="D79" s="101"/>
      <c r="E79" s="101"/>
      <c r="F79" s="101"/>
      <c r="G79" s="101"/>
      <c r="H79" s="101"/>
      <c r="I79" s="101"/>
      <c r="J79" s="101"/>
      <c r="K79" s="51" t="s">
        <v>141</v>
      </c>
      <c r="L79" s="69">
        <f>SUM(L49/L75)*100</f>
        <v>6.509695290858726</v>
      </c>
      <c r="M79" s="69">
        <f aca="true" t="shared" si="7" ref="M79:AF79">SUM(M49/M75)*100</f>
        <v>6.666666666666667</v>
      </c>
      <c r="N79" s="69">
        <f t="shared" si="7"/>
        <v>1.7241379310344827</v>
      </c>
      <c r="O79" s="69">
        <f t="shared" si="7"/>
        <v>10.76923076923077</v>
      </c>
      <c r="P79" s="69">
        <f t="shared" si="7"/>
        <v>37.890625</v>
      </c>
      <c r="Q79" s="69">
        <f t="shared" si="7"/>
        <v>10.250297973778308</v>
      </c>
      <c r="R79" s="69">
        <f t="shared" si="7"/>
        <v>6.896551724137931</v>
      </c>
      <c r="S79" s="69">
        <v>0</v>
      </c>
      <c r="T79" s="69">
        <f t="shared" si="7"/>
        <v>8.333333333333332</v>
      </c>
      <c r="U79" s="69">
        <f t="shared" si="7"/>
        <v>0</v>
      </c>
      <c r="V79" s="69">
        <f t="shared" si="7"/>
        <v>1.7857142857142856</v>
      </c>
      <c r="W79" s="69">
        <f t="shared" si="7"/>
        <v>9.090909090909092</v>
      </c>
      <c r="X79" s="69">
        <f t="shared" si="7"/>
        <v>33.33333333333333</v>
      </c>
      <c r="Y79" s="69">
        <v>0</v>
      </c>
      <c r="Z79" s="69">
        <f t="shared" si="7"/>
        <v>0</v>
      </c>
      <c r="AA79" s="69">
        <f t="shared" si="7"/>
        <v>0</v>
      </c>
      <c r="AB79" s="69">
        <f t="shared" si="7"/>
        <v>1.0169491525423728</v>
      </c>
      <c r="AC79" s="69">
        <f t="shared" si="7"/>
        <v>8.333333333333332</v>
      </c>
      <c r="AD79" s="69">
        <f t="shared" si="7"/>
        <v>18</v>
      </c>
      <c r="AE79" s="69">
        <f t="shared" si="7"/>
        <v>9.69241773962804</v>
      </c>
      <c r="AF79" s="69">
        <f t="shared" si="7"/>
        <v>7.247665248343576</v>
      </c>
    </row>
    <row r="80" spans="1:32" s="6" customFormat="1" ht="26.25" customHeight="1">
      <c r="A80" s="11"/>
      <c r="B80" s="101" t="s">
        <v>70</v>
      </c>
      <c r="C80" s="101"/>
      <c r="D80" s="101"/>
      <c r="E80" s="101"/>
      <c r="F80" s="101"/>
      <c r="G80" s="101"/>
      <c r="H80" s="101"/>
      <c r="I80" s="101"/>
      <c r="J80" s="101"/>
      <c r="K80" s="51" t="s">
        <v>142</v>
      </c>
      <c r="L80" s="69">
        <f>SUM(L61/L75)*100</f>
        <v>71.60664819944598</v>
      </c>
      <c r="M80" s="69">
        <f aca="true" t="shared" si="8" ref="M80:AF80">SUM(M61/M75)*100</f>
        <v>13.333333333333334</v>
      </c>
      <c r="N80" s="69">
        <f t="shared" si="8"/>
        <v>62.06896551724138</v>
      </c>
      <c r="O80" s="69">
        <f t="shared" si="8"/>
        <v>15.384615384615385</v>
      </c>
      <c r="P80" s="69">
        <f t="shared" si="8"/>
        <v>17.578125</v>
      </c>
      <c r="Q80" s="69">
        <f t="shared" si="8"/>
        <v>64.24314660309892</v>
      </c>
      <c r="R80" s="69">
        <f t="shared" si="8"/>
        <v>41.37931034482759</v>
      </c>
      <c r="S80" s="69">
        <f t="shared" si="8"/>
        <v>0</v>
      </c>
      <c r="T80" s="69">
        <f t="shared" si="8"/>
        <v>8.333333333333332</v>
      </c>
      <c r="U80" s="69">
        <f t="shared" si="8"/>
        <v>56.25</v>
      </c>
      <c r="V80" s="69">
        <f t="shared" si="8"/>
        <v>85.71428571428571</v>
      </c>
      <c r="W80" s="69">
        <f t="shared" si="8"/>
        <v>9.090909090909092</v>
      </c>
      <c r="X80" s="69">
        <f t="shared" si="8"/>
        <v>0</v>
      </c>
      <c r="Y80" s="69" t="e">
        <f t="shared" si="8"/>
        <v>#DIV/0!</v>
      </c>
      <c r="Z80" s="69">
        <f t="shared" si="8"/>
        <v>2.7027027027027026</v>
      </c>
      <c r="AA80" s="69">
        <f t="shared" si="8"/>
        <v>50</v>
      </c>
      <c r="AB80" s="69">
        <f t="shared" si="8"/>
        <v>65.59322033898304</v>
      </c>
      <c r="AC80" s="69">
        <f t="shared" si="8"/>
        <v>25</v>
      </c>
      <c r="AD80" s="69">
        <f t="shared" si="8"/>
        <v>6</v>
      </c>
      <c r="AE80" s="69">
        <f t="shared" si="8"/>
        <v>56.866952789699575</v>
      </c>
      <c r="AF80" s="69">
        <f t="shared" si="8"/>
        <v>53.81302801701988</v>
      </c>
    </row>
    <row r="81" spans="1:32" ht="12.75">
      <c r="A81" s="10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8"/>
      <c r="Z81" s="8"/>
      <c r="AA81" s="8"/>
      <c r="AB81" s="8"/>
      <c r="AC81" s="8"/>
      <c r="AD81" s="8"/>
      <c r="AE81" s="5"/>
      <c r="AF81" s="8"/>
    </row>
    <row r="82" spans="1:32" ht="12.75">
      <c r="A82" s="10"/>
      <c r="B82" s="26" t="s">
        <v>187</v>
      </c>
      <c r="C82" s="16"/>
      <c r="D82" s="16"/>
      <c r="E82" s="16"/>
      <c r="F82" s="16"/>
      <c r="G82" s="16"/>
      <c r="H82" s="16"/>
      <c r="I82" s="16"/>
      <c r="J82" s="16"/>
      <c r="K82" s="16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8"/>
      <c r="Z82" s="8"/>
      <c r="AA82" s="8"/>
      <c r="AB82" s="8"/>
      <c r="AC82" s="8"/>
      <c r="AD82" s="8"/>
      <c r="AF82" s="8"/>
    </row>
    <row r="83" spans="1:32" ht="12.75">
      <c r="A83" s="10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8"/>
      <c r="Z83" s="8"/>
      <c r="AA83" s="8"/>
      <c r="AB83" s="8"/>
      <c r="AC83" s="8"/>
      <c r="AD83" s="8"/>
      <c r="AF83" s="8"/>
    </row>
    <row r="84" spans="1:32" ht="12.75">
      <c r="A84" s="10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8"/>
      <c r="Z84" s="8"/>
      <c r="AA84" s="8"/>
      <c r="AB84" s="8"/>
      <c r="AC84" s="8"/>
      <c r="AD84" s="8"/>
      <c r="AF84" s="8"/>
    </row>
    <row r="85" spans="1:32" ht="12.75">
      <c r="A85" s="10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8"/>
      <c r="Z85" s="8"/>
      <c r="AA85" s="8"/>
      <c r="AB85" s="8"/>
      <c r="AC85" s="8"/>
      <c r="AD85" s="8"/>
      <c r="AF85" s="8"/>
    </row>
    <row r="86" spans="1:32" ht="12.75">
      <c r="A86" s="10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8"/>
      <c r="Z86" s="8"/>
      <c r="AA86" s="8"/>
      <c r="AB86" s="8"/>
      <c r="AC86" s="8"/>
      <c r="AD86" s="8"/>
      <c r="AF86" s="8"/>
    </row>
    <row r="87" spans="1:32" ht="12.75">
      <c r="A87" s="10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8"/>
      <c r="Z87" s="8"/>
      <c r="AA87" s="8"/>
      <c r="AB87" s="8"/>
      <c r="AC87" s="8"/>
      <c r="AD87" s="8"/>
      <c r="AF87" s="8"/>
    </row>
    <row r="88" spans="1:32" ht="12.75">
      <c r="A88" s="10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8"/>
      <c r="Z88" s="8"/>
      <c r="AA88" s="8"/>
      <c r="AB88" s="8"/>
      <c r="AC88" s="8"/>
      <c r="AD88" s="8"/>
      <c r="AF88" s="8"/>
    </row>
    <row r="89" spans="1:32" ht="12.75">
      <c r="A89" s="10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8"/>
      <c r="Z89" s="8"/>
      <c r="AA89" s="8"/>
      <c r="AB89" s="8"/>
      <c r="AC89" s="8"/>
      <c r="AD89" s="8"/>
      <c r="AF89" s="8"/>
    </row>
    <row r="90" spans="1:32" ht="12.75">
      <c r="A90" s="10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8"/>
      <c r="Z90" s="8"/>
      <c r="AA90" s="8"/>
      <c r="AB90" s="8"/>
      <c r="AC90" s="8"/>
      <c r="AD90" s="8"/>
      <c r="AF90" s="8"/>
    </row>
    <row r="91" spans="1:32" ht="12.75">
      <c r="A91" s="10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8"/>
      <c r="Z91" s="8"/>
      <c r="AA91" s="8"/>
      <c r="AB91" s="8"/>
      <c r="AC91" s="8"/>
      <c r="AD91" s="8"/>
      <c r="AF91" s="8"/>
    </row>
    <row r="92" spans="1:32" ht="12.75">
      <c r="A92" s="10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8"/>
      <c r="Z92" s="8"/>
      <c r="AA92" s="8"/>
      <c r="AB92" s="8"/>
      <c r="AC92" s="8"/>
      <c r="AD92" s="8"/>
      <c r="AF92" s="8"/>
    </row>
    <row r="93" spans="1:32" ht="12.75">
      <c r="A93" s="10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8"/>
      <c r="Z93" s="8"/>
      <c r="AA93" s="8"/>
      <c r="AB93" s="8"/>
      <c r="AC93" s="8"/>
      <c r="AD93" s="8"/>
      <c r="AF93" s="8"/>
    </row>
    <row r="94" spans="1:32" ht="12.75">
      <c r="A94" s="10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8"/>
      <c r="Z94" s="8"/>
      <c r="AA94" s="8"/>
      <c r="AB94" s="8"/>
      <c r="AC94" s="8"/>
      <c r="AD94" s="8"/>
      <c r="AF94" s="8"/>
    </row>
    <row r="95" spans="1:32" ht="12.75">
      <c r="A95" s="10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8"/>
      <c r="Z95" s="8"/>
      <c r="AA95" s="8"/>
      <c r="AB95" s="8"/>
      <c r="AC95" s="8"/>
      <c r="AD95" s="8"/>
      <c r="AF95" s="8"/>
    </row>
    <row r="96" spans="1:32" ht="12.75">
      <c r="A96" s="10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8"/>
      <c r="Z96" s="8"/>
      <c r="AA96" s="8"/>
      <c r="AB96" s="8"/>
      <c r="AC96" s="8"/>
      <c r="AD96" s="8"/>
      <c r="AF96" s="8"/>
    </row>
    <row r="97" spans="1:32" ht="12.75">
      <c r="A97" s="10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8"/>
      <c r="Z97" s="8"/>
      <c r="AA97" s="8"/>
      <c r="AB97" s="8"/>
      <c r="AC97" s="8"/>
      <c r="AD97" s="8"/>
      <c r="AF97" s="8"/>
    </row>
    <row r="98" spans="1:32" ht="12.75">
      <c r="A98" s="10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8"/>
      <c r="Z98" s="8"/>
      <c r="AA98" s="8"/>
      <c r="AB98" s="8"/>
      <c r="AC98" s="8"/>
      <c r="AD98" s="8"/>
      <c r="AF98" s="8"/>
    </row>
    <row r="99" spans="1:32" ht="12.75">
      <c r="A99" s="10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8"/>
      <c r="Z99" s="8"/>
      <c r="AA99" s="8"/>
      <c r="AB99" s="8"/>
      <c r="AC99" s="8"/>
      <c r="AD99" s="8"/>
      <c r="AF99" s="8"/>
    </row>
    <row r="100" spans="1:32" ht="12.75">
      <c r="A100" s="10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8"/>
      <c r="Z100" s="8"/>
      <c r="AA100" s="8"/>
      <c r="AB100" s="8"/>
      <c r="AC100" s="8"/>
      <c r="AD100" s="8"/>
      <c r="AF100" s="8"/>
    </row>
    <row r="101" spans="1:24" ht="12.75">
      <c r="A101" s="10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2:11" ht="12.7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12.7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12.7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12.7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12.7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12.7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12.7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12.7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12.7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12.7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12.7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12.7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12.7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12.75"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2:11" ht="12.75"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2:11" ht="12.75"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2:11" ht="12.75"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2:11" ht="12.75"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2:11" ht="12.75"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2:11" ht="12.75"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2:11" ht="12.75"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2:11" ht="12.75"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2:11" ht="12.75"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2:11" ht="12.75"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2:11" ht="12.75"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2:11" ht="12.75"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2:11" ht="12.75"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2:11" ht="12.75"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2:11" ht="12.75"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2:11" ht="12.75"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2:11" ht="12.75"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2:11" ht="12.75"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2:11" ht="12.75"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2:11" ht="12.75"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2:11" ht="12.75"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2:11" ht="12.75"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2:11" ht="12.75"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2:11" ht="12.75"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2:11" ht="12.75"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2:11" ht="12.75"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2:11" ht="12.75"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2:11" ht="12.75"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2:11" ht="12.75"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2:11" ht="12.75"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2:11" ht="12.75"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2:11" ht="12.75"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2:11" ht="12.75"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2:11" ht="12.75"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2:11" ht="12.75"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2:11" ht="12.75"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2:11" ht="12.75"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2:11" ht="12.75"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2:11" ht="12.75"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2:11" ht="12.75"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2:11" ht="12.75"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2:11" ht="12.75"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2:11" ht="12.75"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2:11" ht="12.75"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2:11" ht="12.75"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2:11" ht="12.75"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2:11" ht="12.75"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2:11" ht="12.75">
      <c r="B307" s="4"/>
      <c r="C307" s="4"/>
      <c r="D307" s="4"/>
      <c r="E307" s="4"/>
      <c r="F307" s="4"/>
      <c r="G307" s="4"/>
      <c r="H307" s="4"/>
      <c r="I307" s="4"/>
      <c r="J307" s="4"/>
      <c r="K307" s="4"/>
    </row>
  </sheetData>
  <mergeCells count="83">
    <mergeCell ref="AF17:AF18"/>
    <mergeCell ref="B79:J79"/>
    <mergeCell ref="B72:J72"/>
    <mergeCell ref="B73:J73"/>
    <mergeCell ref="B71:J71"/>
    <mergeCell ref="B57:J57"/>
    <mergeCell ref="B58:J58"/>
    <mergeCell ref="B60:J60"/>
    <mergeCell ref="B63:J63"/>
    <mergeCell ref="B68:J68"/>
    <mergeCell ref="B80:J80"/>
    <mergeCell ref="B75:J75"/>
    <mergeCell ref="B76:J76"/>
    <mergeCell ref="B77:J77"/>
    <mergeCell ref="B78:J78"/>
    <mergeCell ref="B69:J69"/>
    <mergeCell ref="B70:J70"/>
    <mergeCell ref="B64:J64"/>
    <mergeCell ref="B65:J65"/>
    <mergeCell ref="B67:J67"/>
    <mergeCell ref="B66:J66"/>
    <mergeCell ref="B44:J44"/>
    <mergeCell ref="B45:J45"/>
    <mergeCell ref="B46:J46"/>
    <mergeCell ref="B48:J48"/>
    <mergeCell ref="B39:J39"/>
    <mergeCell ref="B40:J40"/>
    <mergeCell ref="B42:J42"/>
    <mergeCell ref="B43:J43"/>
    <mergeCell ref="AB17:AB18"/>
    <mergeCell ref="B36:J36"/>
    <mergeCell ref="B37:J37"/>
    <mergeCell ref="B38:J38"/>
    <mergeCell ref="B31:J31"/>
    <mergeCell ref="B32:J32"/>
    <mergeCell ref="B33:J33"/>
    <mergeCell ref="B34:J34"/>
    <mergeCell ref="B27:J27"/>
    <mergeCell ref="B28:J28"/>
    <mergeCell ref="B29:J29"/>
    <mergeCell ref="B30:J30"/>
    <mergeCell ref="B23:J23"/>
    <mergeCell ref="B24:J24"/>
    <mergeCell ref="B25:J25"/>
    <mergeCell ref="B26:J26"/>
    <mergeCell ref="B22:J22"/>
    <mergeCell ref="B19:J19"/>
    <mergeCell ref="Q17:Q18"/>
    <mergeCell ref="N17:N18"/>
    <mergeCell ref="O17:O18"/>
    <mergeCell ref="P17:P18"/>
    <mergeCell ref="B21:J21"/>
    <mergeCell ref="A1:P1"/>
    <mergeCell ref="A2:P2"/>
    <mergeCell ref="A3:P3"/>
    <mergeCell ref="A4:P4"/>
    <mergeCell ref="A6:E6"/>
    <mergeCell ref="V17:V18"/>
    <mergeCell ref="W17:W18"/>
    <mergeCell ref="R17:R18"/>
    <mergeCell ref="S17:S18"/>
    <mergeCell ref="T17:T18"/>
    <mergeCell ref="U17:U18"/>
    <mergeCell ref="AE17:AE18"/>
    <mergeCell ref="J11:L11"/>
    <mergeCell ref="L17:L18"/>
    <mergeCell ref="M17:M18"/>
    <mergeCell ref="X17:X18"/>
    <mergeCell ref="AC17:AC18"/>
    <mergeCell ref="AD17:AD18"/>
    <mergeCell ref="Y17:Y18"/>
    <mergeCell ref="Z17:Z18"/>
    <mergeCell ref="AA17:AA18"/>
    <mergeCell ref="B50:J50"/>
    <mergeCell ref="B62:J62"/>
    <mergeCell ref="B49:J49"/>
    <mergeCell ref="B61:J61"/>
    <mergeCell ref="B51:J51"/>
    <mergeCell ref="B52:J52"/>
    <mergeCell ref="B53:J53"/>
    <mergeCell ref="B54:J54"/>
    <mergeCell ref="B55:J55"/>
    <mergeCell ref="B56:J56"/>
  </mergeCells>
  <printOptions/>
  <pageMargins left="0.75" right="0.75" top="1" bottom="1" header="0" footer="0"/>
  <pageSetup horizontalDpi="600" verticalDpi="600" orientation="landscape" paperSize="124" scale="40" r:id="rId3"/>
  <legacyDrawing r:id="rId2"/>
  <oleObjects>
    <oleObject progId="" shapeId="3820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2"/>
  <sheetViews>
    <sheetView tabSelected="1" zoomScale="55" zoomScaleNormal="55" workbookViewId="0" topLeftCell="A1">
      <selection activeCell="AC78" sqref="AC78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32" width="12.00390625" style="0" customWidth="1"/>
    <col min="33" max="16384" width="2.7109375" style="0" customWidth="1"/>
  </cols>
  <sheetData>
    <row r="1" spans="1:16" s="21" customFormat="1" ht="12.75" customHeight="1">
      <c r="A1" s="97" t="s">
        <v>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s="21" customFormat="1" ht="12.7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21" customFormat="1" ht="12.75" customHeight="1">
      <c r="A3" s="97" t="s">
        <v>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s="21" customFormat="1" ht="12.75" customHeight="1">
      <c r="A4" s="97" t="s">
        <v>10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="21" customFormat="1" ht="12"/>
    <row r="6" spans="1:24" s="21" customFormat="1" ht="12.75" customHeight="1">
      <c r="A6" s="94" t="s">
        <v>1</v>
      </c>
      <c r="B6" s="95"/>
      <c r="C6" s="95"/>
      <c r="D6" s="95"/>
      <c r="E6" s="96"/>
      <c r="F6" s="22"/>
      <c r="G6" s="23"/>
      <c r="H6" s="23"/>
      <c r="I6" s="24"/>
      <c r="J6" s="28" t="s">
        <v>236</v>
      </c>
      <c r="K6" s="25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s="21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36" customFormat="1" ht="12">
      <c r="A8" s="32" t="s">
        <v>2</v>
      </c>
      <c r="B8" s="33" t="s">
        <v>3</v>
      </c>
      <c r="C8" s="34"/>
      <c r="D8" s="34"/>
      <c r="E8" s="34"/>
      <c r="F8" s="34"/>
      <c r="G8" s="34"/>
      <c r="H8" s="34"/>
      <c r="I8" s="34"/>
      <c r="J8" s="34" t="s">
        <v>241</v>
      </c>
      <c r="K8" s="34"/>
      <c r="L8" s="34"/>
      <c r="M8" s="34"/>
      <c r="N8" s="34"/>
      <c r="O8" s="34"/>
      <c r="P8" s="34"/>
      <c r="Q8" s="35"/>
      <c r="R8" s="32"/>
      <c r="S8" s="32"/>
      <c r="T8" s="32"/>
      <c r="U8" s="32"/>
      <c r="V8" s="32"/>
      <c r="W8" s="32"/>
      <c r="X8" s="32"/>
    </row>
    <row r="9" spans="1:24" s="41" customFormat="1" ht="12">
      <c r="A9" s="37"/>
      <c r="B9" s="38" t="s">
        <v>71</v>
      </c>
      <c r="C9" s="39"/>
      <c r="D9" s="39"/>
      <c r="E9" s="39"/>
      <c r="F9" s="39"/>
      <c r="G9" s="39"/>
      <c r="H9" s="39"/>
      <c r="I9" s="39"/>
      <c r="J9" s="39" t="s">
        <v>145</v>
      </c>
      <c r="K9" s="39"/>
      <c r="L9" s="39"/>
      <c r="M9" s="39"/>
      <c r="N9" s="39"/>
      <c r="O9" s="39"/>
      <c r="P9" s="39"/>
      <c r="Q9" s="40"/>
      <c r="R9" s="37"/>
      <c r="S9" s="37"/>
      <c r="T9" s="37"/>
      <c r="U9" s="37"/>
      <c r="V9" s="37"/>
      <c r="W9" s="37"/>
      <c r="X9" s="37"/>
    </row>
    <row r="10" spans="1:24" s="36" customFormat="1" ht="12">
      <c r="A10" s="32"/>
      <c r="B10" s="42" t="s">
        <v>4</v>
      </c>
      <c r="C10" s="43"/>
      <c r="D10" s="43"/>
      <c r="E10" s="43"/>
      <c r="F10" s="43"/>
      <c r="G10" s="43"/>
      <c r="H10" s="43"/>
      <c r="I10" s="43"/>
      <c r="J10" s="43" t="s">
        <v>11</v>
      </c>
      <c r="K10" s="43"/>
      <c r="L10" s="43"/>
      <c r="M10" s="43"/>
      <c r="N10" s="43"/>
      <c r="O10" s="43"/>
      <c r="P10" s="43"/>
      <c r="Q10" s="44"/>
      <c r="R10" s="32"/>
      <c r="S10" s="32"/>
      <c r="T10" s="32"/>
      <c r="U10" s="32"/>
      <c r="V10" s="32"/>
      <c r="W10" s="32"/>
      <c r="X10" s="32"/>
    </row>
    <row r="11" spans="1:24" s="36" customFormat="1" ht="12">
      <c r="A11" s="32"/>
      <c r="B11" s="42" t="s">
        <v>64</v>
      </c>
      <c r="C11" s="43"/>
      <c r="D11" s="43"/>
      <c r="E11" s="43"/>
      <c r="F11" s="43"/>
      <c r="G11" s="43"/>
      <c r="H11" s="43"/>
      <c r="I11" s="43"/>
      <c r="J11" s="89" t="s">
        <v>237</v>
      </c>
      <c r="K11" s="90"/>
      <c r="L11" s="90"/>
      <c r="M11" s="43"/>
      <c r="N11" s="43"/>
      <c r="O11" s="43"/>
      <c r="P11" s="43"/>
      <c r="Q11" s="44"/>
      <c r="R11" s="32"/>
      <c r="S11" s="32"/>
      <c r="T11" s="32"/>
      <c r="U11" s="32"/>
      <c r="V11" s="32"/>
      <c r="W11" s="32"/>
      <c r="X11" s="32"/>
    </row>
    <row r="12" spans="1:24" s="36" customFormat="1" ht="12">
      <c r="A12" s="32"/>
      <c r="B12" s="42" t="s">
        <v>5</v>
      </c>
      <c r="C12" s="43"/>
      <c r="D12" s="43"/>
      <c r="E12" s="43"/>
      <c r="F12" s="43"/>
      <c r="G12" s="43"/>
      <c r="H12" s="43"/>
      <c r="I12" s="43"/>
      <c r="J12" s="43" t="s">
        <v>158</v>
      </c>
      <c r="K12" s="43"/>
      <c r="L12" s="43"/>
      <c r="M12" s="43"/>
      <c r="N12" s="43"/>
      <c r="O12" s="43"/>
      <c r="P12" s="43"/>
      <c r="Q12" s="44"/>
      <c r="R12" s="32"/>
      <c r="S12" s="32"/>
      <c r="T12" s="32"/>
      <c r="U12" s="32"/>
      <c r="V12" s="32"/>
      <c r="W12" s="32"/>
      <c r="X12" s="32"/>
    </row>
    <row r="13" spans="1:24" s="36" customFormat="1" ht="12">
      <c r="A13" s="32"/>
      <c r="B13" s="45" t="s">
        <v>6</v>
      </c>
      <c r="C13" s="46"/>
      <c r="D13" s="46"/>
      <c r="E13" s="46"/>
      <c r="F13" s="46"/>
      <c r="G13" s="46"/>
      <c r="H13" s="46"/>
      <c r="I13" s="46"/>
      <c r="J13" s="46" t="s">
        <v>238</v>
      </c>
      <c r="K13" s="46"/>
      <c r="L13" s="46"/>
      <c r="M13" s="46"/>
      <c r="N13" s="46"/>
      <c r="O13" s="46"/>
      <c r="P13" s="46"/>
      <c r="Q13" s="47"/>
      <c r="R13" s="32"/>
      <c r="S13" s="32"/>
      <c r="T13" s="32"/>
      <c r="U13" s="32"/>
      <c r="V13" s="32"/>
      <c r="W13" s="32"/>
      <c r="X13" s="32"/>
    </row>
    <row r="14" spans="1:24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2"/>
      <c r="W14" s="12"/>
      <c r="X14" s="12"/>
    </row>
    <row r="15" spans="1:24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2"/>
      <c r="W15" s="10"/>
      <c r="X15" s="10"/>
    </row>
    <row r="16" spans="1:24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32" s="2" customFormat="1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91" t="s">
        <v>12</v>
      </c>
      <c r="M17" s="91" t="s">
        <v>13</v>
      </c>
      <c r="N17" s="91" t="s">
        <v>14</v>
      </c>
      <c r="O17" s="87" t="s">
        <v>15</v>
      </c>
      <c r="P17" s="87" t="s">
        <v>16</v>
      </c>
      <c r="Q17" s="91" t="s">
        <v>17</v>
      </c>
      <c r="R17" s="87" t="s">
        <v>18</v>
      </c>
      <c r="S17" s="87" t="s">
        <v>19</v>
      </c>
      <c r="T17" s="87" t="s">
        <v>20</v>
      </c>
      <c r="U17" s="87" t="s">
        <v>21</v>
      </c>
      <c r="V17" s="91" t="s">
        <v>176</v>
      </c>
      <c r="W17" s="87" t="s">
        <v>175</v>
      </c>
      <c r="X17" s="87" t="s">
        <v>22</v>
      </c>
      <c r="Y17" s="91" t="s">
        <v>23</v>
      </c>
      <c r="Z17" s="91" t="s">
        <v>177</v>
      </c>
      <c r="AA17" s="91" t="s">
        <v>24</v>
      </c>
      <c r="AB17" s="91" t="s">
        <v>25</v>
      </c>
      <c r="AC17" s="91" t="s">
        <v>26</v>
      </c>
      <c r="AD17" s="87" t="s">
        <v>27</v>
      </c>
      <c r="AE17" s="87" t="s">
        <v>93</v>
      </c>
      <c r="AF17" s="87" t="s">
        <v>154</v>
      </c>
    </row>
    <row r="18" spans="1:32" s="2" customFormat="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92"/>
      <c r="M18" s="92"/>
      <c r="N18" s="92"/>
      <c r="O18" s="93"/>
      <c r="P18" s="88"/>
      <c r="Q18" s="92"/>
      <c r="R18" s="93"/>
      <c r="S18" s="93"/>
      <c r="T18" s="93"/>
      <c r="U18" s="93"/>
      <c r="V18" s="92"/>
      <c r="W18" s="93"/>
      <c r="X18" s="93"/>
      <c r="Y18" s="92"/>
      <c r="Z18" s="92"/>
      <c r="AA18" s="92"/>
      <c r="AB18" s="92"/>
      <c r="AC18" s="92"/>
      <c r="AD18" s="88"/>
      <c r="AE18" s="88"/>
      <c r="AF18" s="88"/>
    </row>
    <row r="19" spans="1:32" s="13" customFormat="1" ht="11.25">
      <c r="A19" s="14"/>
      <c r="B19" s="98" t="s">
        <v>7</v>
      </c>
      <c r="C19" s="98"/>
      <c r="D19" s="98"/>
      <c r="E19" s="98"/>
      <c r="F19" s="98"/>
      <c r="G19" s="98"/>
      <c r="H19" s="98"/>
      <c r="I19" s="98"/>
      <c r="J19" s="98"/>
      <c r="K19" s="29" t="s">
        <v>143</v>
      </c>
      <c r="L19" s="30" t="s">
        <v>72</v>
      </c>
      <c r="M19" s="30" t="s">
        <v>73</v>
      </c>
      <c r="N19" s="30" t="s">
        <v>74</v>
      </c>
      <c r="O19" s="31" t="s">
        <v>75</v>
      </c>
      <c r="P19" s="31" t="s">
        <v>76</v>
      </c>
      <c r="Q19" s="30" t="s">
        <v>77</v>
      </c>
      <c r="R19" s="30" t="s">
        <v>78</v>
      </c>
      <c r="S19" s="30" t="s">
        <v>79</v>
      </c>
      <c r="T19" s="30" t="s">
        <v>80</v>
      </c>
      <c r="U19" s="30" t="s">
        <v>81</v>
      </c>
      <c r="V19" s="30" t="s">
        <v>82</v>
      </c>
      <c r="W19" s="31" t="s">
        <v>83</v>
      </c>
      <c r="X19" s="31" t="s">
        <v>84</v>
      </c>
      <c r="Y19" s="30" t="s">
        <v>85</v>
      </c>
      <c r="Z19" s="30" t="s">
        <v>86</v>
      </c>
      <c r="AA19" s="30" t="s">
        <v>87</v>
      </c>
      <c r="AB19" s="30" t="s">
        <v>88</v>
      </c>
      <c r="AC19" s="30" t="s">
        <v>89</v>
      </c>
      <c r="AD19" s="30" t="s">
        <v>90</v>
      </c>
      <c r="AE19" s="30" t="s">
        <v>91</v>
      </c>
      <c r="AF19" s="30"/>
    </row>
    <row r="20" spans="1:32" ht="12.75" customHeight="1">
      <c r="A20" s="10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"/>
      <c r="Z20" s="1"/>
      <c r="AA20" s="1"/>
      <c r="AB20" s="1"/>
      <c r="AC20" s="1"/>
      <c r="AD20" s="9"/>
      <c r="AE20" s="3"/>
      <c r="AF20" s="3"/>
    </row>
    <row r="21" spans="1:32" ht="12.75" customHeight="1">
      <c r="A21" s="10"/>
      <c r="B21" s="99" t="s">
        <v>146</v>
      </c>
      <c r="C21" s="99"/>
      <c r="D21" s="99"/>
      <c r="E21" s="99"/>
      <c r="F21" s="99"/>
      <c r="G21" s="99"/>
      <c r="H21" s="99"/>
      <c r="I21" s="99"/>
      <c r="J21" s="100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0"/>
      <c r="AF21" s="50"/>
    </row>
    <row r="22" spans="1:32" s="5" customFormat="1" ht="12.75">
      <c r="A22" s="18"/>
      <c r="B22" s="86" t="s">
        <v>147</v>
      </c>
      <c r="C22" s="86"/>
      <c r="D22" s="86"/>
      <c r="E22" s="86"/>
      <c r="F22" s="86"/>
      <c r="G22" s="86"/>
      <c r="H22" s="86"/>
      <c r="I22" s="86"/>
      <c r="J22" s="86"/>
      <c r="K22" s="51" t="s">
        <v>190</v>
      </c>
      <c r="L22" s="52">
        <v>4403</v>
      </c>
      <c r="M22" s="52">
        <v>287</v>
      </c>
      <c r="N22" s="52">
        <v>94</v>
      </c>
      <c r="O22" s="52">
        <v>1456</v>
      </c>
      <c r="P22" s="52">
        <v>2968</v>
      </c>
      <c r="Q22" s="52">
        <v>2323</v>
      </c>
      <c r="R22" s="52">
        <v>621</v>
      </c>
      <c r="S22" s="52">
        <v>276</v>
      </c>
      <c r="T22" s="52">
        <v>1240</v>
      </c>
      <c r="U22" s="52">
        <v>478</v>
      </c>
      <c r="V22" s="52">
        <v>122</v>
      </c>
      <c r="W22" s="52">
        <v>1109</v>
      </c>
      <c r="X22" s="52">
        <v>1099</v>
      </c>
      <c r="Y22" s="52">
        <v>338</v>
      </c>
      <c r="Z22" s="52">
        <v>138</v>
      </c>
      <c r="AA22" s="52">
        <v>194</v>
      </c>
      <c r="AB22" s="52">
        <v>153</v>
      </c>
      <c r="AC22" s="52">
        <v>179</v>
      </c>
      <c r="AD22" s="54">
        <v>1655</v>
      </c>
      <c r="AE22" s="54">
        <v>19133</v>
      </c>
      <c r="AF22" s="54">
        <v>610288</v>
      </c>
    </row>
    <row r="23" spans="1:32" s="5" customFormat="1" ht="12.75">
      <c r="A23" s="18"/>
      <c r="B23" s="86" t="s">
        <v>148</v>
      </c>
      <c r="C23" s="86"/>
      <c r="D23" s="86"/>
      <c r="E23" s="86"/>
      <c r="F23" s="86"/>
      <c r="G23" s="86"/>
      <c r="H23" s="86"/>
      <c r="I23" s="86"/>
      <c r="J23" s="86"/>
      <c r="K23" s="51" t="s">
        <v>191</v>
      </c>
      <c r="L23" s="52">
        <v>38997</v>
      </c>
      <c r="M23" s="52">
        <v>3281</v>
      </c>
      <c r="N23" s="52">
        <v>930</v>
      </c>
      <c r="O23" s="52">
        <v>10259</v>
      </c>
      <c r="P23" s="52">
        <v>21280</v>
      </c>
      <c r="Q23" s="52">
        <v>15335</v>
      </c>
      <c r="R23" s="52">
        <v>5914</v>
      </c>
      <c r="S23" s="52">
        <v>2836</v>
      </c>
      <c r="T23" s="52">
        <v>14521</v>
      </c>
      <c r="U23" s="52">
        <v>3968</v>
      </c>
      <c r="V23" s="52">
        <v>884</v>
      </c>
      <c r="W23" s="52">
        <v>11436</v>
      </c>
      <c r="X23" s="52">
        <v>8314</v>
      </c>
      <c r="Y23" s="52">
        <v>3392</v>
      </c>
      <c r="Z23" s="52">
        <v>1036</v>
      </c>
      <c r="AA23" s="52">
        <v>1392</v>
      </c>
      <c r="AB23" s="52">
        <v>1386</v>
      </c>
      <c r="AC23" s="52">
        <v>1184</v>
      </c>
      <c r="AD23" s="52">
        <v>16096</v>
      </c>
      <c r="AE23" s="54">
        <v>162441</v>
      </c>
      <c r="AF23" s="54">
        <v>8187035</v>
      </c>
    </row>
    <row r="24" spans="1:32" s="5" customFormat="1" ht="12.75">
      <c r="A24" s="18"/>
      <c r="B24" s="86" t="s">
        <v>149</v>
      </c>
      <c r="C24" s="86"/>
      <c r="D24" s="86"/>
      <c r="E24" s="86"/>
      <c r="F24" s="86"/>
      <c r="G24" s="86"/>
      <c r="H24" s="86"/>
      <c r="I24" s="86"/>
      <c r="J24" s="86"/>
      <c r="K24" s="51" t="s">
        <v>201</v>
      </c>
      <c r="L24" s="52">
        <v>6076</v>
      </c>
      <c r="M24" s="52">
        <v>694</v>
      </c>
      <c r="N24" s="52">
        <v>150</v>
      </c>
      <c r="O24" s="52">
        <v>1238</v>
      </c>
      <c r="P24" s="52">
        <v>7160</v>
      </c>
      <c r="Q24" s="52">
        <v>3753</v>
      </c>
      <c r="R24" s="52">
        <v>1986</v>
      </c>
      <c r="S24" s="52">
        <v>648</v>
      </c>
      <c r="T24" s="52">
        <v>1236</v>
      </c>
      <c r="U24" s="52">
        <v>543</v>
      </c>
      <c r="V24" s="52">
        <v>108</v>
      </c>
      <c r="W24" s="52">
        <v>946</v>
      </c>
      <c r="X24" s="52">
        <v>1170</v>
      </c>
      <c r="Y24" s="52">
        <v>806</v>
      </c>
      <c r="Z24" s="52">
        <v>154</v>
      </c>
      <c r="AA24" s="52">
        <v>446</v>
      </c>
      <c r="AB24" s="52">
        <v>152</v>
      </c>
      <c r="AC24" s="52">
        <v>212</v>
      </c>
      <c r="AD24" s="52">
        <v>3188</v>
      </c>
      <c r="AE24" s="54">
        <v>30666</v>
      </c>
      <c r="AF24" s="54">
        <v>1160225</v>
      </c>
    </row>
    <row r="25" spans="1:32" s="5" customFormat="1" ht="12.75">
      <c r="A25" s="18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0"/>
      <c r="AE25" s="70"/>
      <c r="AF25" s="61"/>
    </row>
    <row r="26" spans="1:32" s="5" customFormat="1" ht="12.75">
      <c r="A26" s="18"/>
      <c r="B26" s="99" t="s">
        <v>150</v>
      </c>
      <c r="C26" s="99"/>
      <c r="D26" s="99"/>
      <c r="E26" s="99"/>
      <c r="F26" s="99"/>
      <c r="G26" s="99"/>
      <c r="H26" s="99"/>
      <c r="I26" s="99"/>
      <c r="J26" s="100"/>
      <c r="K26" s="48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70"/>
      <c r="AF26" s="61"/>
    </row>
    <row r="27" spans="1:32" s="5" customFormat="1" ht="12.75">
      <c r="A27" s="18"/>
      <c r="B27" s="86" t="s">
        <v>147</v>
      </c>
      <c r="C27" s="86"/>
      <c r="D27" s="86"/>
      <c r="E27" s="86"/>
      <c r="F27" s="86"/>
      <c r="G27" s="86"/>
      <c r="H27" s="86"/>
      <c r="I27" s="86"/>
      <c r="J27" s="86"/>
      <c r="K27" s="51" t="s">
        <v>192</v>
      </c>
      <c r="L27" s="52">
        <v>665</v>
      </c>
      <c r="M27" s="52">
        <v>65</v>
      </c>
      <c r="N27" s="52">
        <v>9</v>
      </c>
      <c r="O27" s="52">
        <v>197</v>
      </c>
      <c r="P27" s="52">
        <v>470</v>
      </c>
      <c r="Q27" s="52">
        <v>277</v>
      </c>
      <c r="R27" s="52">
        <v>130</v>
      </c>
      <c r="S27" s="52">
        <v>21</v>
      </c>
      <c r="T27" s="52">
        <v>203</v>
      </c>
      <c r="U27" s="52">
        <v>114</v>
      </c>
      <c r="V27" s="52">
        <v>13</v>
      </c>
      <c r="W27" s="52">
        <v>218</v>
      </c>
      <c r="X27" s="52">
        <v>375</v>
      </c>
      <c r="Y27" s="52">
        <v>32</v>
      </c>
      <c r="Z27" s="52">
        <v>5</v>
      </c>
      <c r="AA27" s="52">
        <v>19</v>
      </c>
      <c r="AB27" s="52">
        <v>11</v>
      </c>
      <c r="AC27" s="52">
        <v>12</v>
      </c>
      <c r="AD27" s="54">
        <v>171</v>
      </c>
      <c r="AE27" s="54">
        <v>3007</v>
      </c>
      <c r="AF27" s="54">
        <v>223097</v>
      </c>
    </row>
    <row r="28" spans="1:32" s="5" customFormat="1" ht="12.75">
      <c r="A28" s="18"/>
      <c r="B28" s="86" t="s">
        <v>148</v>
      </c>
      <c r="C28" s="86"/>
      <c r="D28" s="86"/>
      <c r="E28" s="86"/>
      <c r="F28" s="86"/>
      <c r="G28" s="86"/>
      <c r="H28" s="86"/>
      <c r="I28" s="86"/>
      <c r="J28" s="86"/>
      <c r="K28" s="51" t="s">
        <v>193</v>
      </c>
      <c r="L28" s="52">
        <v>2123</v>
      </c>
      <c r="M28" s="52">
        <v>220</v>
      </c>
      <c r="N28" s="52">
        <v>18</v>
      </c>
      <c r="O28" s="52">
        <v>555</v>
      </c>
      <c r="P28" s="52">
        <v>1741</v>
      </c>
      <c r="Q28" s="52">
        <v>839</v>
      </c>
      <c r="R28" s="52">
        <v>410</v>
      </c>
      <c r="S28" s="52">
        <v>61</v>
      </c>
      <c r="T28" s="52">
        <v>794</v>
      </c>
      <c r="U28" s="52">
        <v>478</v>
      </c>
      <c r="V28" s="52">
        <v>31</v>
      </c>
      <c r="W28" s="52">
        <v>798</v>
      </c>
      <c r="X28" s="52">
        <v>1547</v>
      </c>
      <c r="Y28" s="52">
        <v>112</v>
      </c>
      <c r="Z28" s="52">
        <v>24</v>
      </c>
      <c r="AA28" s="52">
        <v>47</v>
      </c>
      <c r="AB28" s="52">
        <v>32</v>
      </c>
      <c r="AC28" s="52">
        <v>38</v>
      </c>
      <c r="AD28" s="52">
        <v>718</v>
      </c>
      <c r="AE28" s="54">
        <v>10586</v>
      </c>
      <c r="AF28" s="54">
        <v>1263485</v>
      </c>
    </row>
    <row r="29" spans="1:32" s="7" customFormat="1" ht="12.75">
      <c r="A29" s="20"/>
      <c r="B29" s="86" t="s">
        <v>149</v>
      </c>
      <c r="C29" s="86"/>
      <c r="D29" s="86"/>
      <c r="E29" s="86"/>
      <c r="F29" s="86"/>
      <c r="G29" s="86"/>
      <c r="H29" s="86"/>
      <c r="I29" s="86"/>
      <c r="J29" s="86"/>
      <c r="K29" s="51" t="s">
        <v>200</v>
      </c>
      <c r="L29" s="52">
        <v>113</v>
      </c>
      <c r="M29" s="52">
        <v>37</v>
      </c>
      <c r="N29" s="52">
        <v>7</v>
      </c>
      <c r="O29" s="52">
        <v>30</v>
      </c>
      <c r="P29" s="52">
        <v>482</v>
      </c>
      <c r="Q29" s="52">
        <v>163</v>
      </c>
      <c r="R29" s="52">
        <v>97</v>
      </c>
      <c r="S29" s="52">
        <v>7</v>
      </c>
      <c r="T29" s="52">
        <v>46</v>
      </c>
      <c r="U29" s="52">
        <v>63</v>
      </c>
      <c r="V29" s="52">
        <v>2</v>
      </c>
      <c r="W29" s="52">
        <v>29</v>
      </c>
      <c r="X29" s="52">
        <v>141</v>
      </c>
      <c r="Y29" s="52">
        <v>9</v>
      </c>
      <c r="Z29" s="55" t="s">
        <v>247</v>
      </c>
      <c r="AA29" s="52">
        <v>3</v>
      </c>
      <c r="AB29" s="52">
        <v>5</v>
      </c>
      <c r="AC29" s="52">
        <v>2</v>
      </c>
      <c r="AD29" s="52">
        <v>86</v>
      </c>
      <c r="AE29" s="54">
        <v>1322</v>
      </c>
      <c r="AF29" s="54">
        <v>100414</v>
      </c>
    </row>
    <row r="30" spans="1:32" ht="12.75">
      <c r="A30" s="10"/>
      <c r="B30" s="56"/>
      <c r="C30" s="63"/>
      <c r="D30" s="63"/>
      <c r="E30" s="63"/>
      <c r="F30" s="63"/>
      <c r="G30" s="63"/>
      <c r="H30" s="63"/>
      <c r="I30" s="63"/>
      <c r="J30" s="63"/>
      <c r="K30" s="63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60"/>
      <c r="AE30" s="70"/>
      <c r="AF30" s="61"/>
    </row>
    <row r="31" spans="1:32" ht="12.75">
      <c r="A31" s="10"/>
      <c r="B31" s="99" t="s">
        <v>151</v>
      </c>
      <c r="C31" s="99"/>
      <c r="D31" s="99"/>
      <c r="E31" s="99"/>
      <c r="F31" s="99"/>
      <c r="G31" s="99"/>
      <c r="H31" s="99"/>
      <c r="I31" s="99"/>
      <c r="J31" s="100"/>
      <c r="K31" s="48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70"/>
      <c r="AF31" s="61"/>
    </row>
    <row r="32" spans="1:32" ht="12.75">
      <c r="A32" s="10"/>
      <c r="B32" s="86" t="s">
        <v>147</v>
      </c>
      <c r="C32" s="86"/>
      <c r="D32" s="86"/>
      <c r="E32" s="86"/>
      <c r="F32" s="86"/>
      <c r="G32" s="86"/>
      <c r="H32" s="86"/>
      <c r="I32" s="86"/>
      <c r="J32" s="86"/>
      <c r="K32" s="51" t="s">
        <v>194</v>
      </c>
      <c r="L32" s="52">
        <v>1432</v>
      </c>
      <c r="M32" s="52">
        <v>115</v>
      </c>
      <c r="N32" s="52">
        <v>9</v>
      </c>
      <c r="O32" s="52">
        <v>173</v>
      </c>
      <c r="P32" s="52">
        <v>420</v>
      </c>
      <c r="Q32" s="52">
        <v>136</v>
      </c>
      <c r="R32" s="52">
        <v>110</v>
      </c>
      <c r="S32" s="52">
        <v>95</v>
      </c>
      <c r="T32" s="52">
        <v>361</v>
      </c>
      <c r="U32" s="52">
        <v>70</v>
      </c>
      <c r="V32" s="52">
        <v>16</v>
      </c>
      <c r="W32" s="52">
        <v>248</v>
      </c>
      <c r="X32" s="52">
        <v>108</v>
      </c>
      <c r="Y32" s="52">
        <v>13</v>
      </c>
      <c r="Z32" s="52">
        <v>5</v>
      </c>
      <c r="AA32" s="52">
        <v>1</v>
      </c>
      <c r="AB32" s="52">
        <v>3</v>
      </c>
      <c r="AC32" s="52">
        <v>11</v>
      </c>
      <c r="AD32" s="54">
        <v>189</v>
      </c>
      <c r="AE32" s="54">
        <v>3515</v>
      </c>
      <c r="AF32" s="54">
        <v>199163</v>
      </c>
    </row>
    <row r="33" spans="1:32" ht="12.75">
      <c r="A33" s="10"/>
      <c r="B33" s="86" t="s">
        <v>148</v>
      </c>
      <c r="C33" s="86"/>
      <c r="D33" s="86"/>
      <c r="E33" s="86"/>
      <c r="F33" s="86"/>
      <c r="G33" s="86"/>
      <c r="H33" s="86"/>
      <c r="I33" s="86"/>
      <c r="J33" s="86"/>
      <c r="K33" s="51" t="s">
        <v>195</v>
      </c>
      <c r="L33" s="52">
        <v>4975</v>
      </c>
      <c r="M33" s="52">
        <v>410</v>
      </c>
      <c r="N33" s="52">
        <v>23</v>
      </c>
      <c r="O33" s="52">
        <v>552</v>
      </c>
      <c r="P33" s="52">
        <v>1452</v>
      </c>
      <c r="Q33" s="52">
        <v>382</v>
      </c>
      <c r="R33" s="52">
        <v>289</v>
      </c>
      <c r="S33" s="52">
        <v>349</v>
      </c>
      <c r="T33" s="52">
        <v>1185</v>
      </c>
      <c r="U33" s="52">
        <v>161</v>
      </c>
      <c r="V33" s="52">
        <v>43</v>
      </c>
      <c r="W33" s="52">
        <v>678</v>
      </c>
      <c r="X33" s="52">
        <v>218</v>
      </c>
      <c r="Y33" s="52">
        <v>54</v>
      </c>
      <c r="Z33" s="52">
        <v>9</v>
      </c>
      <c r="AA33" s="52">
        <v>1</v>
      </c>
      <c r="AB33" s="52">
        <v>11</v>
      </c>
      <c r="AC33" s="52">
        <v>16</v>
      </c>
      <c r="AD33" s="52">
        <v>740</v>
      </c>
      <c r="AE33" s="54">
        <v>11548</v>
      </c>
      <c r="AF33" s="54">
        <v>807990</v>
      </c>
    </row>
    <row r="34" spans="1:32" ht="12.75">
      <c r="A34" s="10"/>
      <c r="B34" s="86" t="s">
        <v>152</v>
      </c>
      <c r="C34" s="86"/>
      <c r="D34" s="86"/>
      <c r="E34" s="86"/>
      <c r="F34" s="86"/>
      <c r="G34" s="86"/>
      <c r="H34" s="86"/>
      <c r="I34" s="86"/>
      <c r="J34" s="86"/>
      <c r="K34" s="51" t="s">
        <v>199</v>
      </c>
      <c r="L34" s="52">
        <v>471</v>
      </c>
      <c r="M34" s="52">
        <v>56</v>
      </c>
      <c r="N34" s="52">
        <v>6</v>
      </c>
      <c r="O34" s="52">
        <v>22</v>
      </c>
      <c r="P34" s="52">
        <v>305</v>
      </c>
      <c r="Q34" s="52">
        <v>55</v>
      </c>
      <c r="R34" s="52">
        <v>64</v>
      </c>
      <c r="S34" s="52">
        <v>79</v>
      </c>
      <c r="T34" s="52">
        <v>73</v>
      </c>
      <c r="U34" s="52">
        <v>4</v>
      </c>
      <c r="V34" s="55" t="s">
        <v>247</v>
      </c>
      <c r="W34" s="52">
        <v>32</v>
      </c>
      <c r="X34" s="52">
        <v>7</v>
      </c>
      <c r="Y34" s="52">
        <v>7</v>
      </c>
      <c r="Z34" s="55" t="s">
        <v>247</v>
      </c>
      <c r="AA34" s="55" t="s">
        <v>247</v>
      </c>
      <c r="AB34" s="55" t="s">
        <v>247</v>
      </c>
      <c r="AC34" s="55" t="s">
        <v>247</v>
      </c>
      <c r="AD34" s="52">
        <v>86</v>
      </c>
      <c r="AE34" s="54">
        <v>1267</v>
      </c>
      <c r="AF34" s="54">
        <v>63375</v>
      </c>
    </row>
    <row r="35" spans="1:32" ht="12.75">
      <c r="A35" s="10"/>
      <c r="B35" s="56"/>
      <c r="C35" s="63"/>
      <c r="D35" s="63"/>
      <c r="E35" s="63"/>
      <c r="F35" s="63"/>
      <c r="G35" s="63"/>
      <c r="H35" s="63"/>
      <c r="I35" s="63"/>
      <c r="J35" s="63"/>
      <c r="K35" s="63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60"/>
      <c r="AE35" s="70"/>
      <c r="AF35" s="61"/>
    </row>
    <row r="36" spans="1:32" ht="12.75">
      <c r="A36" s="10"/>
      <c r="B36" s="99" t="s">
        <v>153</v>
      </c>
      <c r="C36" s="99"/>
      <c r="D36" s="99"/>
      <c r="E36" s="99"/>
      <c r="F36" s="99"/>
      <c r="G36" s="99"/>
      <c r="H36" s="99"/>
      <c r="I36" s="99"/>
      <c r="J36" s="100"/>
      <c r="K36" s="48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70"/>
      <c r="AF36" s="61"/>
    </row>
    <row r="37" spans="1:32" ht="12.75">
      <c r="A37" s="10"/>
      <c r="B37" s="86" t="s">
        <v>147</v>
      </c>
      <c r="C37" s="86"/>
      <c r="D37" s="86"/>
      <c r="E37" s="86"/>
      <c r="F37" s="86"/>
      <c r="G37" s="86"/>
      <c r="H37" s="86"/>
      <c r="I37" s="86"/>
      <c r="J37" s="86"/>
      <c r="K37" s="51" t="s">
        <v>196</v>
      </c>
      <c r="L37" s="52">
        <v>18</v>
      </c>
      <c r="M37" s="52">
        <v>0</v>
      </c>
      <c r="N37" s="52">
        <v>0</v>
      </c>
      <c r="O37" s="52">
        <v>3</v>
      </c>
      <c r="P37" s="52">
        <v>4</v>
      </c>
      <c r="Q37" s="52">
        <v>2</v>
      </c>
      <c r="R37" s="52">
        <v>1</v>
      </c>
      <c r="S37" s="52">
        <v>0</v>
      </c>
      <c r="T37" s="52">
        <v>8</v>
      </c>
      <c r="U37" s="52">
        <v>14</v>
      </c>
      <c r="V37" s="52">
        <v>0</v>
      </c>
      <c r="W37" s="52">
        <v>5</v>
      </c>
      <c r="X37" s="52">
        <v>14</v>
      </c>
      <c r="Y37" s="52">
        <v>1</v>
      </c>
      <c r="Z37" s="52">
        <v>7</v>
      </c>
      <c r="AA37" s="52">
        <v>0</v>
      </c>
      <c r="AB37" s="52">
        <v>4</v>
      </c>
      <c r="AC37" s="52">
        <v>0</v>
      </c>
      <c r="AD37" s="52">
        <v>5</v>
      </c>
      <c r="AE37" s="52">
        <v>86</v>
      </c>
      <c r="AF37" s="52">
        <v>9366</v>
      </c>
    </row>
    <row r="38" spans="1:32" ht="12.75" customHeight="1">
      <c r="A38" s="10"/>
      <c r="B38" s="86" t="s">
        <v>148</v>
      </c>
      <c r="C38" s="86"/>
      <c r="D38" s="86"/>
      <c r="E38" s="86"/>
      <c r="F38" s="86"/>
      <c r="G38" s="86"/>
      <c r="H38" s="86"/>
      <c r="I38" s="86"/>
      <c r="J38" s="86"/>
      <c r="K38" s="51" t="s">
        <v>197</v>
      </c>
      <c r="L38" s="52">
        <v>180</v>
      </c>
      <c r="M38" s="52">
        <v>0</v>
      </c>
      <c r="N38" s="52">
        <v>0</v>
      </c>
      <c r="O38" s="52">
        <v>21</v>
      </c>
      <c r="P38" s="52">
        <v>24</v>
      </c>
      <c r="Q38" s="52">
        <v>6</v>
      </c>
      <c r="R38" s="52">
        <v>1</v>
      </c>
      <c r="S38" s="52">
        <v>0</v>
      </c>
      <c r="T38" s="52">
        <v>56</v>
      </c>
      <c r="U38" s="52">
        <v>61</v>
      </c>
      <c r="V38" s="52">
        <v>0</v>
      </c>
      <c r="W38" s="52">
        <v>34</v>
      </c>
      <c r="X38" s="52">
        <v>50</v>
      </c>
      <c r="Y38" s="52">
        <v>2</v>
      </c>
      <c r="Z38" s="52">
        <v>15</v>
      </c>
      <c r="AA38" s="52">
        <v>0</v>
      </c>
      <c r="AB38" s="52">
        <v>5</v>
      </c>
      <c r="AC38" s="52">
        <v>0</v>
      </c>
      <c r="AD38" s="54">
        <v>22</v>
      </c>
      <c r="AE38" s="54">
        <v>477</v>
      </c>
      <c r="AF38" s="54">
        <v>48556</v>
      </c>
    </row>
    <row r="39" spans="1:32" ht="12.75" customHeight="1">
      <c r="A39" s="10"/>
      <c r="B39" s="86" t="s">
        <v>149</v>
      </c>
      <c r="C39" s="86"/>
      <c r="D39" s="86"/>
      <c r="E39" s="86"/>
      <c r="F39" s="86"/>
      <c r="G39" s="86"/>
      <c r="H39" s="86"/>
      <c r="I39" s="86"/>
      <c r="J39" s="86"/>
      <c r="K39" s="51" t="s">
        <v>198</v>
      </c>
      <c r="L39" s="52">
        <v>21</v>
      </c>
      <c r="M39" s="52">
        <v>0</v>
      </c>
      <c r="N39" s="52">
        <v>0</v>
      </c>
      <c r="O39" s="52">
        <v>0</v>
      </c>
      <c r="P39" s="52">
        <v>12</v>
      </c>
      <c r="Q39" s="52">
        <v>0</v>
      </c>
      <c r="R39" s="52">
        <v>0</v>
      </c>
      <c r="S39" s="52">
        <v>0</v>
      </c>
      <c r="T39" s="52">
        <v>5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1</v>
      </c>
      <c r="AE39" s="54">
        <v>39</v>
      </c>
      <c r="AF39" s="54">
        <v>2612</v>
      </c>
    </row>
    <row r="40" spans="1:32" ht="12.75">
      <c r="A40" s="10"/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70"/>
      <c r="AF40" s="61"/>
    </row>
    <row r="41" spans="1:32" ht="13.5" customHeight="1">
      <c r="A41" s="10"/>
      <c r="B41" s="102" t="s">
        <v>145</v>
      </c>
      <c r="C41" s="102"/>
      <c r="D41" s="102"/>
      <c r="E41" s="102"/>
      <c r="F41" s="102"/>
      <c r="G41" s="102"/>
      <c r="H41" s="102"/>
      <c r="I41" s="102"/>
      <c r="J41" s="102"/>
      <c r="K41" s="73"/>
      <c r="L41" s="74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6"/>
    </row>
    <row r="42" spans="1:32" ht="23.25" customHeight="1">
      <c r="A42" s="10"/>
      <c r="B42" s="103" t="s">
        <v>155</v>
      </c>
      <c r="C42" s="103"/>
      <c r="D42" s="103"/>
      <c r="E42" s="103"/>
      <c r="F42" s="103"/>
      <c r="G42" s="103"/>
      <c r="H42" s="103"/>
      <c r="I42" s="103"/>
      <c r="J42" s="103"/>
      <c r="K42" s="51" t="s">
        <v>188</v>
      </c>
      <c r="L42" s="52">
        <f>SUM(L22+L27+L32+L37)</f>
        <v>6518</v>
      </c>
      <c r="M42" s="52">
        <f aca="true" t="shared" si="0" ref="M42:AF42">SUM(M22+M27+M32+M37)</f>
        <v>467</v>
      </c>
      <c r="N42" s="52">
        <f t="shared" si="0"/>
        <v>112</v>
      </c>
      <c r="O42" s="52">
        <f t="shared" si="0"/>
        <v>1829</v>
      </c>
      <c r="P42" s="52">
        <f t="shared" si="0"/>
        <v>3862</v>
      </c>
      <c r="Q42" s="52">
        <f t="shared" si="0"/>
        <v>2738</v>
      </c>
      <c r="R42" s="52">
        <f t="shared" si="0"/>
        <v>862</v>
      </c>
      <c r="S42" s="52">
        <f t="shared" si="0"/>
        <v>392</v>
      </c>
      <c r="T42" s="52">
        <f t="shared" si="0"/>
        <v>1812</v>
      </c>
      <c r="U42" s="52">
        <f t="shared" si="0"/>
        <v>676</v>
      </c>
      <c r="V42" s="52">
        <f t="shared" si="0"/>
        <v>151</v>
      </c>
      <c r="W42" s="52">
        <f t="shared" si="0"/>
        <v>1580</v>
      </c>
      <c r="X42" s="52">
        <f t="shared" si="0"/>
        <v>1596</v>
      </c>
      <c r="Y42" s="52">
        <f t="shared" si="0"/>
        <v>384</v>
      </c>
      <c r="Z42" s="52">
        <f t="shared" si="0"/>
        <v>155</v>
      </c>
      <c r="AA42" s="52">
        <f t="shared" si="0"/>
        <v>214</v>
      </c>
      <c r="AB42" s="52">
        <f t="shared" si="0"/>
        <v>171</v>
      </c>
      <c r="AC42" s="52">
        <f t="shared" si="0"/>
        <v>202</v>
      </c>
      <c r="AD42" s="52">
        <f t="shared" si="0"/>
        <v>2020</v>
      </c>
      <c r="AE42" s="52">
        <f t="shared" si="0"/>
        <v>25741</v>
      </c>
      <c r="AF42" s="52">
        <f t="shared" si="0"/>
        <v>1041914</v>
      </c>
    </row>
    <row r="43" spans="1:32" ht="13.5" customHeight="1">
      <c r="A43" s="10"/>
      <c r="B43" s="103" t="s">
        <v>156</v>
      </c>
      <c r="C43" s="103"/>
      <c r="D43" s="103"/>
      <c r="E43" s="103"/>
      <c r="F43" s="103"/>
      <c r="G43" s="103"/>
      <c r="H43" s="103"/>
      <c r="I43" s="103"/>
      <c r="J43" s="103"/>
      <c r="K43" s="51" t="s">
        <v>189</v>
      </c>
      <c r="L43" s="52">
        <f>SUM(L23+L28+L33+L38)</f>
        <v>46275</v>
      </c>
      <c r="M43" s="52">
        <f aca="true" t="shared" si="1" ref="M43:AF43">SUM(M23+M28+M33+M38)</f>
        <v>3911</v>
      </c>
      <c r="N43" s="52">
        <f t="shared" si="1"/>
        <v>971</v>
      </c>
      <c r="O43" s="52">
        <f t="shared" si="1"/>
        <v>11387</v>
      </c>
      <c r="P43" s="52">
        <f t="shared" si="1"/>
        <v>24497</v>
      </c>
      <c r="Q43" s="52">
        <f t="shared" si="1"/>
        <v>16562</v>
      </c>
      <c r="R43" s="52">
        <f t="shared" si="1"/>
        <v>6614</v>
      </c>
      <c r="S43" s="52">
        <f t="shared" si="1"/>
        <v>3246</v>
      </c>
      <c r="T43" s="52">
        <f t="shared" si="1"/>
        <v>16556</v>
      </c>
      <c r="U43" s="52">
        <f t="shared" si="1"/>
        <v>4668</v>
      </c>
      <c r="V43" s="52">
        <f t="shared" si="1"/>
        <v>958</v>
      </c>
      <c r="W43" s="52">
        <f t="shared" si="1"/>
        <v>12946</v>
      </c>
      <c r="X43" s="52">
        <f t="shared" si="1"/>
        <v>10129</v>
      </c>
      <c r="Y43" s="52">
        <f t="shared" si="1"/>
        <v>3560</v>
      </c>
      <c r="Z43" s="52">
        <f t="shared" si="1"/>
        <v>1084</v>
      </c>
      <c r="AA43" s="52">
        <f t="shared" si="1"/>
        <v>1440</v>
      </c>
      <c r="AB43" s="52">
        <f t="shared" si="1"/>
        <v>1434</v>
      </c>
      <c r="AC43" s="52">
        <f t="shared" si="1"/>
        <v>1238</v>
      </c>
      <c r="AD43" s="52">
        <f t="shared" si="1"/>
        <v>17576</v>
      </c>
      <c r="AE43" s="52">
        <f t="shared" si="1"/>
        <v>185052</v>
      </c>
      <c r="AF43" s="52">
        <f t="shared" si="1"/>
        <v>10307066</v>
      </c>
    </row>
    <row r="44" spans="1:32" ht="12.75">
      <c r="A44" s="10"/>
      <c r="B44" s="103" t="s">
        <v>157</v>
      </c>
      <c r="C44" s="103"/>
      <c r="D44" s="103"/>
      <c r="E44" s="103"/>
      <c r="F44" s="103"/>
      <c r="G44" s="103"/>
      <c r="H44" s="103"/>
      <c r="I44" s="103"/>
      <c r="J44" s="103"/>
      <c r="K44" s="51" t="s">
        <v>202</v>
      </c>
      <c r="L44" s="52">
        <f>SUM(L24+L29+L34+L39)</f>
        <v>6681</v>
      </c>
      <c r="M44" s="52">
        <f aca="true" t="shared" si="2" ref="M44:AF44">SUM(M24+M29+M34+M39)</f>
        <v>787</v>
      </c>
      <c r="N44" s="52">
        <f t="shared" si="2"/>
        <v>163</v>
      </c>
      <c r="O44" s="52">
        <f t="shared" si="2"/>
        <v>1290</v>
      </c>
      <c r="P44" s="52">
        <f t="shared" si="2"/>
        <v>7959</v>
      </c>
      <c r="Q44" s="52">
        <f t="shared" si="2"/>
        <v>3971</v>
      </c>
      <c r="R44" s="52">
        <f t="shared" si="2"/>
        <v>2147</v>
      </c>
      <c r="S44" s="52">
        <f t="shared" si="2"/>
        <v>734</v>
      </c>
      <c r="T44" s="52">
        <f t="shared" si="2"/>
        <v>1360</v>
      </c>
      <c r="U44" s="52">
        <f t="shared" si="2"/>
        <v>610</v>
      </c>
      <c r="V44" s="52" t="s">
        <v>247</v>
      </c>
      <c r="W44" s="52">
        <f t="shared" si="2"/>
        <v>1007</v>
      </c>
      <c r="X44" s="52">
        <f t="shared" si="2"/>
        <v>1318</v>
      </c>
      <c r="Y44" s="52">
        <f t="shared" si="2"/>
        <v>822</v>
      </c>
      <c r="Z44" s="52" t="s">
        <v>247</v>
      </c>
      <c r="AA44" s="52" t="s">
        <v>247</v>
      </c>
      <c r="AB44" s="52" t="s">
        <v>247</v>
      </c>
      <c r="AC44" s="52" t="s">
        <v>247</v>
      </c>
      <c r="AD44" s="52">
        <f t="shared" si="2"/>
        <v>3361</v>
      </c>
      <c r="AE44" s="52">
        <f t="shared" si="2"/>
        <v>33294</v>
      </c>
      <c r="AF44" s="52">
        <f t="shared" si="2"/>
        <v>1326626</v>
      </c>
    </row>
    <row r="46" spans="1:32" ht="12.75" customHeight="1">
      <c r="A46" s="10"/>
      <c r="B46" s="26"/>
      <c r="C46" s="16"/>
      <c r="D46" s="16"/>
      <c r="E46" s="16"/>
      <c r="F46" s="16"/>
      <c r="G46" s="16"/>
      <c r="H46" s="16"/>
      <c r="I46" s="16"/>
      <c r="J46" s="16"/>
      <c r="K46" s="16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8"/>
      <c r="Z46" s="8"/>
      <c r="AA46" s="8"/>
      <c r="AB46" s="8"/>
      <c r="AC46" s="8"/>
      <c r="AD46" s="8"/>
      <c r="AE46" s="5"/>
      <c r="AF46" s="5"/>
    </row>
    <row r="47" spans="1:30" ht="12.75" customHeight="1">
      <c r="A47" s="10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8"/>
      <c r="Z47" s="8"/>
      <c r="AA47" s="8"/>
      <c r="AB47" s="8"/>
      <c r="AC47" s="8"/>
      <c r="AD47" s="8"/>
    </row>
    <row r="48" spans="1:30" ht="12.75" customHeight="1">
      <c r="A48" s="10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8"/>
      <c r="Z48" s="8"/>
      <c r="AA48" s="8"/>
      <c r="AB48" s="8"/>
      <c r="AC48" s="8"/>
      <c r="AD48" s="8"/>
    </row>
    <row r="49" spans="1:30" ht="12.75">
      <c r="A49" s="10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8"/>
      <c r="Z49" s="8"/>
      <c r="AA49" s="8"/>
      <c r="AB49" s="8"/>
      <c r="AC49" s="8"/>
      <c r="AD49" s="8"/>
    </row>
    <row r="50" spans="1:30" ht="12.75">
      <c r="A50" s="10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8"/>
      <c r="Z50" s="8"/>
      <c r="AA50" s="8"/>
      <c r="AB50" s="8"/>
      <c r="AC50" s="8"/>
      <c r="AD50" s="8"/>
    </row>
    <row r="51" spans="1:30" ht="12.75">
      <c r="A51" s="10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8"/>
      <c r="Z51" s="8"/>
      <c r="AA51" s="8"/>
      <c r="AB51" s="8"/>
      <c r="AC51" s="8"/>
      <c r="AD51" s="8"/>
    </row>
    <row r="52" spans="1:30" ht="12.75">
      <c r="A52" s="1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8"/>
      <c r="Z52" s="8"/>
      <c r="AA52" s="8"/>
      <c r="AB52" s="8"/>
      <c r="AC52" s="8"/>
      <c r="AD52" s="8"/>
    </row>
    <row r="53" spans="1:30" ht="12.75">
      <c r="A53" s="10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8"/>
      <c r="Z53" s="8"/>
      <c r="AA53" s="8"/>
      <c r="AB53" s="8"/>
      <c r="AC53" s="8"/>
      <c r="AD53" s="8"/>
    </row>
    <row r="54" spans="1:30" ht="12.75">
      <c r="A54" s="10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8"/>
      <c r="Z54" s="8"/>
      <c r="AA54" s="8"/>
      <c r="AB54" s="8"/>
      <c r="AC54" s="8"/>
      <c r="AD54" s="8"/>
    </row>
    <row r="55" spans="1:30" ht="12.75">
      <c r="A55" s="1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8"/>
      <c r="Z55" s="8"/>
      <c r="AA55" s="8"/>
      <c r="AB55" s="8"/>
      <c r="AC55" s="8"/>
      <c r="AD55" s="8"/>
    </row>
    <row r="56" spans="1:30" ht="12.75">
      <c r="A56" s="10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8"/>
      <c r="Z56" s="8"/>
      <c r="AA56" s="8"/>
      <c r="AB56" s="8"/>
      <c r="AC56" s="8"/>
      <c r="AD56" s="8"/>
    </row>
    <row r="57" spans="1:30" ht="12.75">
      <c r="A57" s="1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8"/>
      <c r="Z57" s="8"/>
      <c r="AA57" s="8"/>
      <c r="AB57" s="8"/>
      <c r="AC57" s="8"/>
      <c r="AD57" s="8"/>
    </row>
    <row r="58" spans="1:30" ht="12.75">
      <c r="A58" s="10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8"/>
      <c r="Z58" s="8"/>
      <c r="AA58" s="8"/>
      <c r="AB58" s="8"/>
      <c r="AC58" s="8"/>
      <c r="AD58" s="8"/>
    </row>
    <row r="59" spans="1:30" ht="12.75">
      <c r="A59" s="10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"/>
      <c r="Z59" s="8"/>
      <c r="AA59" s="8"/>
      <c r="AB59" s="8"/>
      <c r="AC59" s="8"/>
      <c r="AD59" s="8"/>
    </row>
    <row r="60" spans="1:30" ht="12.75">
      <c r="A60" s="10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8"/>
      <c r="Z60" s="8"/>
      <c r="AA60" s="8"/>
      <c r="AB60" s="8"/>
      <c r="AC60" s="8"/>
      <c r="AD60" s="8"/>
    </row>
    <row r="61" spans="1:30" ht="12.75">
      <c r="A61" s="10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8"/>
      <c r="Z61" s="8"/>
      <c r="AA61" s="8"/>
      <c r="AB61" s="8"/>
      <c r="AC61" s="8"/>
      <c r="AD61" s="8"/>
    </row>
    <row r="62" spans="1:30" ht="12.75">
      <c r="A62" s="10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8"/>
      <c r="Z62" s="8"/>
      <c r="AA62" s="8"/>
      <c r="AB62" s="8"/>
      <c r="AC62" s="8"/>
      <c r="AD62" s="8"/>
    </row>
    <row r="63" spans="1:30" ht="12.75">
      <c r="A63" s="10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8"/>
      <c r="Z63" s="8"/>
      <c r="AA63" s="8"/>
      <c r="AB63" s="8"/>
      <c r="AC63" s="8"/>
      <c r="AD63" s="8"/>
    </row>
    <row r="64" spans="1:30" ht="12.75">
      <c r="A64" s="10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8"/>
      <c r="Z64" s="8"/>
      <c r="AA64" s="8"/>
      <c r="AB64" s="8"/>
      <c r="AC64" s="8"/>
      <c r="AD64" s="8"/>
    </row>
    <row r="65" spans="1:30" ht="12.75">
      <c r="A65" s="10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8"/>
      <c r="Z65" s="8"/>
      <c r="AA65" s="8"/>
      <c r="AB65" s="8"/>
      <c r="AC65" s="8"/>
      <c r="AD65" s="8"/>
    </row>
    <row r="66" spans="1:24" ht="12.75">
      <c r="A66" s="10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2:11" ht="12.7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12.7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12.7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12.7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12.7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12.7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12.7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12.7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12.7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12.7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12.7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12.7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12.7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12.7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12.7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12.7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12.7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12.7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12.7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12.7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12.7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12.7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12.7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12.7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12.7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12.7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12.7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12.7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12.7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12.7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12.7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12.7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12.7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12.7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12.7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12.7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12.7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12.7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12.7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12.7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12.7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12.7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12.7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12.7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12.7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12.7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12.7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12.7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12.75"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2:11" ht="12.75"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2:11" ht="12.75"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2:11" ht="12.75"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2:11" ht="12.75"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2:11" ht="12.75"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2:11" ht="12.75"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2:11" ht="12.75"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2:11" ht="12.75"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2:11" ht="12.75"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2:11" ht="12.75"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2:11" ht="12.75"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2:11" ht="12.75"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2:11" ht="12.75">
      <c r="B272" s="4"/>
      <c r="C272" s="4"/>
      <c r="D272" s="4"/>
      <c r="E272" s="4"/>
      <c r="F272" s="4"/>
      <c r="G272" s="4"/>
      <c r="H272" s="4"/>
      <c r="I272" s="4"/>
      <c r="J272" s="4"/>
      <c r="K272" s="4"/>
    </row>
  </sheetData>
  <mergeCells count="48">
    <mergeCell ref="AF17:AF18"/>
    <mergeCell ref="B42:J42"/>
    <mergeCell ref="B43:J43"/>
    <mergeCell ref="B44:J44"/>
    <mergeCell ref="B41:J41"/>
    <mergeCell ref="B36:J36"/>
    <mergeCell ref="B37:J37"/>
    <mergeCell ref="B38:J38"/>
    <mergeCell ref="B39:J39"/>
    <mergeCell ref="B32:J32"/>
    <mergeCell ref="B33:J33"/>
    <mergeCell ref="B34:J34"/>
    <mergeCell ref="B28:J28"/>
    <mergeCell ref="B29:J29"/>
    <mergeCell ref="B31:J31"/>
    <mergeCell ref="B26:J26"/>
    <mergeCell ref="B27:J27"/>
    <mergeCell ref="B21:J21"/>
    <mergeCell ref="B22:J22"/>
    <mergeCell ref="B23:J23"/>
    <mergeCell ref="B24:J24"/>
    <mergeCell ref="AC17:AC18"/>
    <mergeCell ref="AD17:AD18"/>
    <mergeCell ref="AE17:AE18"/>
    <mergeCell ref="B19:J19"/>
    <mergeCell ref="Y17:Y18"/>
    <mergeCell ref="Z17:Z18"/>
    <mergeCell ref="AA17:AA18"/>
    <mergeCell ref="AB17:AB18"/>
    <mergeCell ref="U17:U18"/>
    <mergeCell ref="V17:V18"/>
    <mergeCell ref="P17:P18"/>
    <mergeCell ref="W17:W18"/>
    <mergeCell ref="X17:X18"/>
    <mergeCell ref="Q17:Q18"/>
    <mergeCell ref="R17:R18"/>
    <mergeCell ref="S17:S18"/>
    <mergeCell ref="T17:T18"/>
    <mergeCell ref="A6:E6"/>
    <mergeCell ref="J11:L11"/>
    <mergeCell ref="L17:L18"/>
    <mergeCell ref="A1:P1"/>
    <mergeCell ref="A2:P2"/>
    <mergeCell ref="A3:P3"/>
    <mergeCell ref="A4:P4"/>
    <mergeCell ref="M17:M18"/>
    <mergeCell ref="N17:N18"/>
    <mergeCell ref="O17:O18"/>
  </mergeCells>
  <printOptions/>
  <pageMargins left="0.75" right="0.75" top="1" bottom="1" header="0" footer="0"/>
  <pageSetup horizontalDpi="600" verticalDpi="600" orientation="landscape" paperSize="124" scale="50" r:id="rId3"/>
  <legacyDrawing r:id="rId2"/>
  <oleObjects>
    <oleObject progId="" shapeId="46457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75"/>
  <sheetViews>
    <sheetView tabSelected="1" workbookViewId="0" topLeftCell="A4">
      <selection activeCell="AC78" sqref="AC78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32" width="12.00390625" style="0" customWidth="1"/>
    <col min="33" max="16384" width="2.7109375" style="0" customWidth="1"/>
  </cols>
  <sheetData>
    <row r="1" spans="1:16" s="21" customFormat="1" ht="12.75" customHeight="1">
      <c r="A1" s="97" t="s">
        <v>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s="21" customFormat="1" ht="12.7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21" customFormat="1" ht="12.75" customHeight="1">
      <c r="A3" s="97" t="s">
        <v>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s="21" customFormat="1" ht="12.75" customHeight="1">
      <c r="A4" s="97" t="s">
        <v>10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="21" customFormat="1" ht="12"/>
    <row r="6" spans="1:24" s="21" customFormat="1" ht="12.75" customHeight="1">
      <c r="A6" s="94" t="s">
        <v>1</v>
      </c>
      <c r="B6" s="95"/>
      <c r="C6" s="95"/>
      <c r="D6" s="95"/>
      <c r="E6" s="96"/>
      <c r="F6" s="22"/>
      <c r="G6" s="23"/>
      <c r="H6" s="23"/>
      <c r="I6" s="24"/>
      <c r="J6" s="28" t="s">
        <v>235</v>
      </c>
      <c r="K6" s="25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s="21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36" customFormat="1" ht="12">
      <c r="A8" s="32" t="s">
        <v>2</v>
      </c>
      <c r="B8" s="33" t="s">
        <v>3</v>
      </c>
      <c r="C8" s="34"/>
      <c r="D8" s="34"/>
      <c r="E8" s="34"/>
      <c r="F8" s="34"/>
      <c r="G8" s="34"/>
      <c r="H8" s="34"/>
      <c r="I8" s="34"/>
      <c r="J8" s="34" t="s">
        <v>242</v>
      </c>
      <c r="K8" s="34"/>
      <c r="L8" s="34"/>
      <c r="M8" s="34"/>
      <c r="N8" s="34"/>
      <c r="O8" s="34"/>
      <c r="P8" s="34"/>
      <c r="Q8" s="35"/>
      <c r="R8" s="32"/>
      <c r="S8" s="32"/>
      <c r="T8" s="32"/>
      <c r="U8" s="32"/>
      <c r="V8" s="32"/>
      <c r="W8" s="32"/>
      <c r="X8" s="32"/>
    </row>
    <row r="9" spans="1:24" s="41" customFormat="1" ht="12">
      <c r="A9" s="37"/>
      <c r="B9" s="38" t="s">
        <v>71</v>
      </c>
      <c r="C9" s="39"/>
      <c r="D9" s="39"/>
      <c r="E9" s="39"/>
      <c r="F9" s="39"/>
      <c r="G9" s="39"/>
      <c r="H9" s="39"/>
      <c r="I9" s="39"/>
      <c r="J9" s="39" t="s">
        <v>145</v>
      </c>
      <c r="K9" s="39"/>
      <c r="L9" s="39"/>
      <c r="M9" s="39"/>
      <c r="N9" s="39"/>
      <c r="O9" s="39"/>
      <c r="P9" s="39"/>
      <c r="Q9" s="40"/>
      <c r="R9" s="37"/>
      <c r="S9" s="37"/>
      <c r="T9" s="37"/>
      <c r="U9" s="37"/>
      <c r="V9" s="37"/>
      <c r="W9" s="37"/>
      <c r="X9" s="37"/>
    </row>
    <row r="10" spans="1:24" s="36" customFormat="1" ht="12">
      <c r="A10" s="32"/>
      <c r="B10" s="42" t="s">
        <v>4</v>
      </c>
      <c r="C10" s="43"/>
      <c r="D10" s="43"/>
      <c r="E10" s="43"/>
      <c r="F10" s="43"/>
      <c r="G10" s="43"/>
      <c r="H10" s="43"/>
      <c r="I10" s="43"/>
      <c r="J10" s="43" t="s">
        <v>11</v>
      </c>
      <c r="K10" s="43"/>
      <c r="L10" s="43"/>
      <c r="M10" s="43"/>
      <c r="N10" s="43"/>
      <c r="O10" s="43"/>
      <c r="P10" s="43"/>
      <c r="Q10" s="44"/>
      <c r="R10" s="32"/>
      <c r="S10" s="32"/>
      <c r="T10" s="32"/>
      <c r="U10" s="32"/>
      <c r="V10" s="32"/>
      <c r="W10" s="32"/>
      <c r="X10" s="32"/>
    </row>
    <row r="11" spans="1:24" s="36" customFormat="1" ht="12">
      <c r="A11" s="32"/>
      <c r="B11" s="42" t="s">
        <v>64</v>
      </c>
      <c r="C11" s="43"/>
      <c r="D11" s="43"/>
      <c r="E11" s="43"/>
      <c r="F11" s="43"/>
      <c r="G11" s="43"/>
      <c r="H11" s="43"/>
      <c r="I11" s="43"/>
      <c r="J11" s="89" t="s">
        <v>237</v>
      </c>
      <c r="K11" s="90"/>
      <c r="L11" s="90"/>
      <c r="M11" s="43"/>
      <c r="N11" s="43"/>
      <c r="O11" s="43"/>
      <c r="P11" s="43"/>
      <c r="Q11" s="44"/>
      <c r="R11" s="32"/>
      <c r="S11" s="32"/>
      <c r="T11" s="32"/>
      <c r="U11" s="32"/>
      <c r="V11" s="32"/>
      <c r="W11" s="32"/>
      <c r="X11" s="32"/>
    </row>
    <row r="12" spans="1:24" s="36" customFormat="1" ht="12">
      <c r="A12" s="32"/>
      <c r="B12" s="42" t="s">
        <v>5</v>
      </c>
      <c r="C12" s="43"/>
      <c r="D12" s="43"/>
      <c r="E12" s="43"/>
      <c r="F12" s="43"/>
      <c r="G12" s="43"/>
      <c r="H12" s="43"/>
      <c r="I12" s="43"/>
      <c r="J12" s="43" t="s">
        <v>212</v>
      </c>
      <c r="K12" s="43"/>
      <c r="L12" s="43"/>
      <c r="M12" s="43"/>
      <c r="N12" s="43"/>
      <c r="O12" s="43"/>
      <c r="P12" s="43"/>
      <c r="Q12" s="44"/>
      <c r="R12" s="32"/>
      <c r="S12" s="32"/>
      <c r="T12" s="32"/>
      <c r="U12" s="32"/>
      <c r="V12" s="32"/>
      <c r="W12" s="32"/>
      <c r="X12" s="32"/>
    </row>
    <row r="13" spans="1:24" s="36" customFormat="1" ht="12">
      <c r="A13" s="32"/>
      <c r="B13" s="45" t="s">
        <v>6</v>
      </c>
      <c r="C13" s="46"/>
      <c r="D13" s="46"/>
      <c r="E13" s="46"/>
      <c r="F13" s="46"/>
      <c r="G13" s="46"/>
      <c r="H13" s="46"/>
      <c r="I13" s="46"/>
      <c r="J13" s="46" t="s">
        <v>238</v>
      </c>
      <c r="K13" s="46"/>
      <c r="L13" s="46"/>
      <c r="M13" s="46"/>
      <c r="N13" s="46"/>
      <c r="O13" s="46"/>
      <c r="P13" s="46"/>
      <c r="Q13" s="47"/>
      <c r="R13" s="32"/>
      <c r="S13" s="32"/>
      <c r="T13" s="32"/>
      <c r="U13" s="32"/>
      <c r="V13" s="32"/>
      <c r="W13" s="32"/>
      <c r="X13" s="32"/>
    </row>
    <row r="14" spans="1:24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2"/>
      <c r="W14" s="12"/>
      <c r="X14" s="12"/>
    </row>
    <row r="15" spans="1:24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2"/>
      <c r="W15" s="10"/>
      <c r="X15" s="10"/>
    </row>
    <row r="16" spans="1:24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32" s="2" customFormat="1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91" t="s">
        <v>12</v>
      </c>
      <c r="M17" s="91" t="s">
        <v>13</v>
      </c>
      <c r="N17" s="91" t="s">
        <v>14</v>
      </c>
      <c r="O17" s="87" t="s">
        <v>15</v>
      </c>
      <c r="P17" s="87" t="s">
        <v>16</v>
      </c>
      <c r="Q17" s="91" t="s">
        <v>17</v>
      </c>
      <c r="R17" s="87" t="s">
        <v>18</v>
      </c>
      <c r="S17" s="87" t="s">
        <v>19</v>
      </c>
      <c r="T17" s="87" t="s">
        <v>20</v>
      </c>
      <c r="U17" s="87" t="s">
        <v>21</v>
      </c>
      <c r="V17" s="91" t="s">
        <v>176</v>
      </c>
      <c r="W17" s="87" t="s">
        <v>175</v>
      </c>
      <c r="X17" s="87" t="s">
        <v>22</v>
      </c>
      <c r="Y17" s="91" t="s">
        <v>23</v>
      </c>
      <c r="Z17" s="91" t="s">
        <v>177</v>
      </c>
      <c r="AA17" s="91" t="s">
        <v>24</v>
      </c>
      <c r="AB17" s="91" t="s">
        <v>25</v>
      </c>
      <c r="AC17" s="91" t="s">
        <v>26</v>
      </c>
      <c r="AD17" s="87" t="s">
        <v>27</v>
      </c>
      <c r="AE17" s="87" t="s">
        <v>93</v>
      </c>
      <c r="AF17" s="87" t="s">
        <v>154</v>
      </c>
    </row>
    <row r="18" spans="1:32" s="2" customFormat="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92"/>
      <c r="M18" s="92"/>
      <c r="N18" s="92"/>
      <c r="O18" s="93"/>
      <c r="P18" s="88"/>
      <c r="Q18" s="92"/>
      <c r="R18" s="93"/>
      <c r="S18" s="93"/>
      <c r="T18" s="93"/>
      <c r="U18" s="93"/>
      <c r="V18" s="92"/>
      <c r="W18" s="93"/>
      <c r="X18" s="93"/>
      <c r="Y18" s="92"/>
      <c r="Z18" s="92"/>
      <c r="AA18" s="92"/>
      <c r="AB18" s="92"/>
      <c r="AC18" s="92"/>
      <c r="AD18" s="88"/>
      <c r="AE18" s="88"/>
      <c r="AF18" s="88"/>
    </row>
    <row r="19" spans="1:32" s="13" customFormat="1" ht="11.25">
      <c r="A19" s="14"/>
      <c r="B19" s="98" t="s">
        <v>7</v>
      </c>
      <c r="C19" s="98"/>
      <c r="D19" s="98"/>
      <c r="E19" s="98"/>
      <c r="F19" s="98"/>
      <c r="G19" s="98"/>
      <c r="H19" s="98"/>
      <c r="I19" s="98"/>
      <c r="J19" s="98"/>
      <c r="K19" s="29" t="s">
        <v>143</v>
      </c>
      <c r="L19" s="30" t="s">
        <v>72</v>
      </c>
      <c r="M19" s="30" t="s">
        <v>73</v>
      </c>
      <c r="N19" s="30" t="s">
        <v>74</v>
      </c>
      <c r="O19" s="31" t="s">
        <v>75</v>
      </c>
      <c r="P19" s="31" t="s">
        <v>76</v>
      </c>
      <c r="Q19" s="30" t="s">
        <v>77</v>
      </c>
      <c r="R19" s="30" t="s">
        <v>78</v>
      </c>
      <c r="S19" s="30" t="s">
        <v>79</v>
      </c>
      <c r="T19" s="30" t="s">
        <v>80</v>
      </c>
      <c r="U19" s="30" t="s">
        <v>81</v>
      </c>
      <c r="V19" s="30" t="s">
        <v>82</v>
      </c>
      <c r="W19" s="31" t="s">
        <v>83</v>
      </c>
      <c r="X19" s="31" t="s">
        <v>84</v>
      </c>
      <c r="Y19" s="30" t="s">
        <v>85</v>
      </c>
      <c r="Z19" s="30" t="s">
        <v>86</v>
      </c>
      <c r="AA19" s="30" t="s">
        <v>87</v>
      </c>
      <c r="AB19" s="30" t="s">
        <v>88</v>
      </c>
      <c r="AC19" s="30" t="s">
        <v>89</v>
      </c>
      <c r="AD19" s="30" t="s">
        <v>90</v>
      </c>
      <c r="AE19" s="30" t="s">
        <v>91</v>
      </c>
      <c r="AF19" s="30"/>
    </row>
    <row r="20" spans="1:32" ht="12.75" customHeight="1">
      <c r="A20" s="10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"/>
      <c r="Z20" s="1"/>
      <c r="AA20" s="1"/>
      <c r="AB20" s="1"/>
      <c r="AC20" s="1"/>
      <c r="AD20" s="9"/>
      <c r="AE20" s="3"/>
      <c r="AF20" s="3"/>
    </row>
    <row r="21" spans="1:32" ht="12.75" customHeight="1">
      <c r="A21" s="10"/>
      <c r="B21" s="99" t="s">
        <v>213</v>
      </c>
      <c r="C21" s="99"/>
      <c r="D21" s="99"/>
      <c r="E21" s="99"/>
      <c r="F21" s="99"/>
      <c r="G21" s="99"/>
      <c r="H21" s="99"/>
      <c r="I21" s="99"/>
      <c r="J21" s="100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0"/>
      <c r="AF21" s="50"/>
    </row>
    <row r="22" spans="1:32" s="5" customFormat="1" ht="12.75">
      <c r="A22" s="18"/>
      <c r="B22" s="86" t="s">
        <v>147</v>
      </c>
      <c r="C22" s="86"/>
      <c r="D22" s="86"/>
      <c r="E22" s="86"/>
      <c r="F22" s="86"/>
      <c r="G22" s="86"/>
      <c r="H22" s="86"/>
      <c r="I22" s="86"/>
      <c r="J22" s="86"/>
      <c r="K22" s="51" t="s">
        <v>221</v>
      </c>
      <c r="L22" s="52">
        <v>784</v>
      </c>
      <c r="M22" s="52">
        <v>57</v>
      </c>
      <c r="N22" s="52">
        <v>11</v>
      </c>
      <c r="O22" s="52">
        <v>292</v>
      </c>
      <c r="P22" s="52">
        <v>209</v>
      </c>
      <c r="Q22" s="52">
        <v>88</v>
      </c>
      <c r="R22" s="52">
        <v>67</v>
      </c>
      <c r="S22" s="52">
        <v>14</v>
      </c>
      <c r="T22" s="52">
        <v>161</v>
      </c>
      <c r="U22" s="52">
        <v>4</v>
      </c>
      <c r="V22" s="52">
        <v>3</v>
      </c>
      <c r="W22" s="52">
        <v>128</v>
      </c>
      <c r="X22" s="52">
        <v>33</v>
      </c>
      <c r="Y22" s="52">
        <v>37</v>
      </c>
      <c r="Z22" s="52">
        <v>2</v>
      </c>
      <c r="AA22" s="52" t="s">
        <v>180</v>
      </c>
      <c r="AB22" s="52">
        <v>17</v>
      </c>
      <c r="AC22" s="52">
        <v>1</v>
      </c>
      <c r="AD22" s="54">
        <v>42</v>
      </c>
      <c r="AE22" s="54">
        <v>1950</v>
      </c>
      <c r="AF22" s="54">
        <v>44858</v>
      </c>
    </row>
    <row r="23" spans="1:32" s="5" customFormat="1" ht="12.75">
      <c r="A23" s="18"/>
      <c r="B23" s="86" t="s">
        <v>219</v>
      </c>
      <c r="C23" s="86"/>
      <c r="D23" s="86"/>
      <c r="E23" s="86"/>
      <c r="F23" s="86"/>
      <c r="G23" s="86"/>
      <c r="H23" s="86"/>
      <c r="I23" s="86"/>
      <c r="J23" s="86"/>
      <c r="K23" s="51" t="s">
        <v>222</v>
      </c>
      <c r="L23" s="52">
        <v>1445</v>
      </c>
      <c r="M23" s="52">
        <v>130</v>
      </c>
      <c r="N23" s="52">
        <v>16</v>
      </c>
      <c r="O23" s="52">
        <v>614</v>
      </c>
      <c r="P23" s="52">
        <v>374</v>
      </c>
      <c r="Q23" s="52">
        <v>148</v>
      </c>
      <c r="R23" s="52">
        <v>108</v>
      </c>
      <c r="S23" s="52">
        <v>112</v>
      </c>
      <c r="T23" s="52">
        <v>279</v>
      </c>
      <c r="U23" s="52">
        <v>6</v>
      </c>
      <c r="V23" s="52">
        <v>3</v>
      </c>
      <c r="W23" s="52">
        <v>199</v>
      </c>
      <c r="X23" s="52">
        <v>71</v>
      </c>
      <c r="Y23" s="52">
        <v>63</v>
      </c>
      <c r="Z23" s="52">
        <v>2</v>
      </c>
      <c r="AA23" s="52" t="s">
        <v>180</v>
      </c>
      <c r="AB23" s="52">
        <v>31</v>
      </c>
      <c r="AC23" s="52">
        <v>3</v>
      </c>
      <c r="AD23" s="52">
        <v>87</v>
      </c>
      <c r="AE23" s="54">
        <v>3691</v>
      </c>
      <c r="AF23" s="54">
        <v>148309</v>
      </c>
    </row>
    <row r="24" spans="1:32" s="5" customFormat="1" ht="12.75">
      <c r="A24" s="18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0"/>
      <c r="AE24" s="70"/>
      <c r="AF24" s="61"/>
    </row>
    <row r="25" spans="1:32" s="5" customFormat="1" ht="12.75">
      <c r="A25" s="18"/>
      <c r="B25" s="99" t="s">
        <v>214</v>
      </c>
      <c r="C25" s="99"/>
      <c r="D25" s="99"/>
      <c r="E25" s="99"/>
      <c r="F25" s="99"/>
      <c r="G25" s="99"/>
      <c r="H25" s="99"/>
      <c r="I25" s="99"/>
      <c r="J25" s="100"/>
      <c r="K25" s="48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70"/>
      <c r="AF25" s="61"/>
    </row>
    <row r="26" spans="1:32" s="5" customFormat="1" ht="12.75">
      <c r="A26" s="18"/>
      <c r="B26" s="86" t="s">
        <v>147</v>
      </c>
      <c r="C26" s="86"/>
      <c r="D26" s="86"/>
      <c r="E26" s="86"/>
      <c r="F26" s="86"/>
      <c r="G26" s="86"/>
      <c r="H26" s="86"/>
      <c r="I26" s="86"/>
      <c r="J26" s="86"/>
      <c r="K26" s="51" t="s">
        <v>223</v>
      </c>
      <c r="L26" s="52">
        <v>783</v>
      </c>
      <c r="M26" s="52">
        <v>39</v>
      </c>
      <c r="N26" s="52">
        <v>16</v>
      </c>
      <c r="O26" s="52">
        <v>163</v>
      </c>
      <c r="P26" s="52">
        <v>450</v>
      </c>
      <c r="Q26" s="52">
        <v>354</v>
      </c>
      <c r="R26" s="52">
        <v>185</v>
      </c>
      <c r="S26" s="52">
        <v>37</v>
      </c>
      <c r="T26" s="52">
        <v>312</v>
      </c>
      <c r="U26" s="52">
        <v>29</v>
      </c>
      <c r="V26" s="52">
        <v>6</v>
      </c>
      <c r="W26" s="52">
        <v>172</v>
      </c>
      <c r="X26" s="52">
        <v>181</v>
      </c>
      <c r="Y26" s="52">
        <v>19</v>
      </c>
      <c r="Z26" s="52">
        <v>7</v>
      </c>
      <c r="AA26" s="52">
        <v>3</v>
      </c>
      <c r="AB26" s="52">
        <v>31</v>
      </c>
      <c r="AC26" s="52">
        <v>9</v>
      </c>
      <c r="AD26" s="54">
        <v>19</v>
      </c>
      <c r="AE26" s="54">
        <v>2815</v>
      </c>
      <c r="AF26" s="54">
        <v>198238</v>
      </c>
    </row>
    <row r="27" spans="1:32" s="5" customFormat="1" ht="14.25" customHeight="1">
      <c r="A27" s="18"/>
      <c r="B27" s="86" t="s">
        <v>219</v>
      </c>
      <c r="C27" s="86"/>
      <c r="D27" s="86"/>
      <c r="E27" s="86"/>
      <c r="F27" s="86"/>
      <c r="G27" s="86"/>
      <c r="H27" s="86"/>
      <c r="I27" s="86"/>
      <c r="J27" s="86"/>
      <c r="K27" s="51" t="s">
        <v>224</v>
      </c>
      <c r="L27" s="52">
        <v>1120</v>
      </c>
      <c r="M27" s="52">
        <v>48</v>
      </c>
      <c r="N27" s="52">
        <v>26</v>
      </c>
      <c r="O27" s="52">
        <v>234</v>
      </c>
      <c r="P27" s="52">
        <v>686</v>
      </c>
      <c r="Q27" s="52">
        <v>556</v>
      </c>
      <c r="R27" s="52">
        <v>266</v>
      </c>
      <c r="S27" s="52">
        <v>54</v>
      </c>
      <c r="T27" s="52">
        <v>521</v>
      </c>
      <c r="U27" s="52">
        <v>51</v>
      </c>
      <c r="V27" s="52">
        <v>12</v>
      </c>
      <c r="W27" s="52">
        <v>312</v>
      </c>
      <c r="X27" s="52">
        <v>366</v>
      </c>
      <c r="Y27" s="52">
        <v>28</v>
      </c>
      <c r="Z27" s="52">
        <v>10</v>
      </c>
      <c r="AA27" s="52">
        <v>4</v>
      </c>
      <c r="AB27" s="52">
        <v>51</v>
      </c>
      <c r="AC27" s="52">
        <v>20</v>
      </c>
      <c r="AD27" s="52">
        <v>36</v>
      </c>
      <c r="AE27" s="54">
        <v>4401</v>
      </c>
      <c r="AF27" s="54">
        <v>443760</v>
      </c>
    </row>
    <row r="28" spans="1:32" ht="12.75">
      <c r="A28" s="10"/>
      <c r="B28" s="56"/>
      <c r="C28" s="63"/>
      <c r="D28" s="63"/>
      <c r="E28" s="63"/>
      <c r="F28" s="63"/>
      <c r="G28" s="63"/>
      <c r="H28" s="63"/>
      <c r="I28" s="63"/>
      <c r="J28" s="63"/>
      <c r="K28" s="63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0"/>
      <c r="AE28" s="70"/>
      <c r="AF28" s="61"/>
    </row>
    <row r="29" spans="1:32" ht="12.75">
      <c r="A29" s="10"/>
      <c r="B29" s="99" t="s">
        <v>215</v>
      </c>
      <c r="C29" s="99"/>
      <c r="D29" s="99"/>
      <c r="E29" s="99"/>
      <c r="F29" s="99"/>
      <c r="G29" s="99"/>
      <c r="H29" s="99"/>
      <c r="I29" s="99"/>
      <c r="J29" s="100"/>
      <c r="K29" s="48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70"/>
      <c r="AF29" s="61"/>
    </row>
    <row r="30" spans="1:32" ht="12.75">
      <c r="A30" s="10"/>
      <c r="B30" s="86" t="s">
        <v>147</v>
      </c>
      <c r="C30" s="86"/>
      <c r="D30" s="86"/>
      <c r="E30" s="86"/>
      <c r="F30" s="86"/>
      <c r="G30" s="86"/>
      <c r="H30" s="86"/>
      <c r="I30" s="86"/>
      <c r="J30" s="86"/>
      <c r="K30" s="51" t="s">
        <v>225</v>
      </c>
      <c r="L30" s="52">
        <v>170</v>
      </c>
      <c r="M30" s="52">
        <v>10</v>
      </c>
      <c r="N30" s="52">
        <v>1</v>
      </c>
      <c r="O30" s="52">
        <v>31</v>
      </c>
      <c r="P30" s="52">
        <v>33</v>
      </c>
      <c r="Q30" s="52">
        <v>37</v>
      </c>
      <c r="R30" s="52">
        <v>1</v>
      </c>
      <c r="S30" s="52">
        <v>11</v>
      </c>
      <c r="T30" s="52">
        <v>6</v>
      </c>
      <c r="U30" s="55" t="s">
        <v>180</v>
      </c>
      <c r="V30" s="55" t="s">
        <v>180</v>
      </c>
      <c r="W30" s="52">
        <v>4</v>
      </c>
      <c r="X30" s="52">
        <v>18</v>
      </c>
      <c r="Y30" s="52">
        <v>28</v>
      </c>
      <c r="Z30" s="55" t="s">
        <v>180</v>
      </c>
      <c r="AA30" s="55" t="s">
        <v>180</v>
      </c>
      <c r="AB30" s="52">
        <v>1</v>
      </c>
      <c r="AC30" s="55" t="s">
        <v>180</v>
      </c>
      <c r="AD30" s="64" t="s">
        <v>180</v>
      </c>
      <c r="AE30" s="54">
        <v>351</v>
      </c>
      <c r="AF30" s="54">
        <v>9488</v>
      </c>
    </row>
    <row r="31" spans="1:32" ht="12.75">
      <c r="A31" s="10"/>
      <c r="B31" s="86" t="s">
        <v>219</v>
      </c>
      <c r="C31" s="86"/>
      <c r="D31" s="86"/>
      <c r="E31" s="86"/>
      <c r="F31" s="86"/>
      <c r="G31" s="86"/>
      <c r="H31" s="86"/>
      <c r="I31" s="86"/>
      <c r="J31" s="86"/>
      <c r="K31" s="51" t="s">
        <v>226</v>
      </c>
      <c r="L31" s="52">
        <v>476</v>
      </c>
      <c r="M31" s="52">
        <v>37</v>
      </c>
      <c r="N31" s="52">
        <v>3</v>
      </c>
      <c r="O31" s="52">
        <v>97</v>
      </c>
      <c r="P31" s="52">
        <v>240</v>
      </c>
      <c r="Q31" s="52">
        <v>223</v>
      </c>
      <c r="R31" s="52">
        <v>2</v>
      </c>
      <c r="S31" s="52">
        <v>85</v>
      </c>
      <c r="T31" s="52">
        <v>22</v>
      </c>
      <c r="U31" s="55" t="s">
        <v>180</v>
      </c>
      <c r="V31" s="55" t="s">
        <v>180</v>
      </c>
      <c r="W31" s="52">
        <v>6</v>
      </c>
      <c r="X31" s="52">
        <v>42</v>
      </c>
      <c r="Y31" s="52">
        <v>151</v>
      </c>
      <c r="Z31" s="55" t="s">
        <v>180</v>
      </c>
      <c r="AA31" s="55" t="s">
        <v>180</v>
      </c>
      <c r="AB31" s="52">
        <v>3</v>
      </c>
      <c r="AC31" s="55" t="s">
        <v>180</v>
      </c>
      <c r="AD31" s="55" t="s">
        <v>180</v>
      </c>
      <c r="AE31" s="54">
        <v>1387</v>
      </c>
      <c r="AF31" s="54">
        <v>34043</v>
      </c>
    </row>
    <row r="32" spans="1:32" ht="12.75">
      <c r="A32" s="10"/>
      <c r="B32" s="56"/>
      <c r="C32" s="63"/>
      <c r="D32" s="63"/>
      <c r="E32" s="63"/>
      <c r="F32" s="63"/>
      <c r="G32" s="63"/>
      <c r="H32" s="63"/>
      <c r="I32" s="63"/>
      <c r="J32" s="63"/>
      <c r="K32" s="63"/>
      <c r="L32" s="58"/>
      <c r="M32" s="58"/>
      <c r="N32" s="58"/>
      <c r="O32" s="58"/>
      <c r="P32" s="58"/>
      <c r="Q32" s="58"/>
      <c r="R32" s="58"/>
      <c r="S32" s="58"/>
      <c r="T32" s="58"/>
      <c r="U32" s="77"/>
      <c r="V32" s="77"/>
      <c r="W32" s="58"/>
      <c r="X32" s="58"/>
      <c r="Y32" s="58"/>
      <c r="Z32" s="58"/>
      <c r="AA32" s="58"/>
      <c r="AB32" s="58"/>
      <c r="AC32" s="58"/>
      <c r="AD32" s="60"/>
      <c r="AE32" s="70"/>
      <c r="AF32" s="61"/>
    </row>
    <row r="33" spans="1:32" ht="12.75">
      <c r="A33" s="10"/>
      <c r="B33" s="99" t="s">
        <v>216</v>
      </c>
      <c r="C33" s="99"/>
      <c r="D33" s="99"/>
      <c r="E33" s="99"/>
      <c r="F33" s="99"/>
      <c r="G33" s="99"/>
      <c r="H33" s="99"/>
      <c r="I33" s="99"/>
      <c r="J33" s="100"/>
      <c r="K33" s="48"/>
      <c r="L33" s="60"/>
      <c r="M33" s="60"/>
      <c r="N33" s="60"/>
      <c r="O33" s="60"/>
      <c r="P33" s="60"/>
      <c r="Q33" s="60"/>
      <c r="R33" s="60"/>
      <c r="S33" s="60"/>
      <c r="T33" s="60"/>
      <c r="U33" s="78"/>
      <c r="V33" s="78"/>
      <c r="W33" s="60"/>
      <c r="X33" s="60"/>
      <c r="Y33" s="60"/>
      <c r="Z33" s="60"/>
      <c r="AA33" s="60"/>
      <c r="AB33" s="60"/>
      <c r="AC33" s="60"/>
      <c r="AD33" s="60"/>
      <c r="AE33" s="70"/>
      <c r="AF33" s="61"/>
    </row>
    <row r="34" spans="1:32" ht="12.75">
      <c r="A34" s="10"/>
      <c r="B34" s="86" t="s">
        <v>147</v>
      </c>
      <c r="C34" s="86"/>
      <c r="D34" s="86"/>
      <c r="E34" s="86"/>
      <c r="F34" s="86"/>
      <c r="G34" s="86"/>
      <c r="H34" s="86"/>
      <c r="I34" s="86"/>
      <c r="J34" s="86"/>
      <c r="K34" s="51" t="s">
        <v>227</v>
      </c>
      <c r="L34" s="52">
        <v>364</v>
      </c>
      <c r="M34" s="52">
        <v>1</v>
      </c>
      <c r="N34" s="55" t="s">
        <v>180</v>
      </c>
      <c r="O34" s="52">
        <v>16</v>
      </c>
      <c r="P34" s="52">
        <v>47</v>
      </c>
      <c r="Q34" s="52">
        <v>1</v>
      </c>
      <c r="R34" s="52">
        <v>2</v>
      </c>
      <c r="S34" s="55" t="s">
        <v>180</v>
      </c>
      <c r="T34" s="52">
        <v>30</v>
      </c>
      <c r="U34" s="55" t="s">
        <v>180</v>
      </c>
      <c r="V34" s="55" t="s">
        <v>180</v>
      </c>
      <c r="W34" s="52">
        <v>1</v>
      </c>
      <c r="X34" s="55" t="s">
        <v>180</v>
      </c>
      <c r="Y34" s="52">
        <v>4</v>
      </c>
      <c r="Z34" s="55" t="s">
        <v>180</v>
      </c>
      <c r="AA34" s="55" t="s">
        <v>180</v>
      </c>
      <c r="AB34" s="55" t="s">
        <v>180</v>
      </c>
      <c r="AC34" s="55" t="s">
        <v>180</v>
      </c>
      <c r="AD34" s="52">
        <v>5</v>
      </c>
      <c r="AE34" s="52">
        <v>471</v>
      </c>
      <c r="AF34" s="52">
        <v>10391</v>
      </c>
    </row>
    <row r="35" spans="1:32" ht="12.75" customHeight="1">
      <c r="A35" s="10"/>
      <c r="B35" s="86" t="s">
        <v>219</v>
      </c>
      <c r="C35" s="86"/>
      <c r="D35" s="86"/>
      <c r="E35" s="86"/>
      <c r="F35" s="86"/>
      <c r="G35" s="86"/>
      <c r="H35" s="86"/>
      <c r="I35" s="86"/>
      <c r="J35" s="86"/>
      <c r="K35" s="51" t="s">
        <v>228</v>
      </c>
      <c r="L35" s="52">
        <v>1543</v>
      </c>
      <c r="M35" s="52">
        <v>3</v>
      </c>
      <c r="N35" s="55" t="s">
        <v>180</v>
      </c>
      <c r="O35" s="52">
        <v>56</v>
      </c>
      <c r="P35" s="52">
        <v>792</v>
      </c>
      <c r="Q35" s="52">
        <v>4</v>
      </c>
      <c r="R35" s="52">
        <v>3</v>
      </c>
      <c r="S35" s="55" t="s">
        <v>180</v>
      </c>
      <c r="T35" s="52">
        <v>105</v>
      </c>
      <c r="U35" s="55" t="s">
        <v>180</v>
      </c>
      <c r="V35" s="55" t="s">
        <v>180</v>
      </c>
      <c r="W35" s="52">
        <v>2</v>
      </c>
      <c r="X35" s="55" t="s">
        <v>180</v>
      </c>
      <c r="Y35" s="52">
        <v>23</v>
      </c>
      <c r="Z35" s="55" t="s">
        <v>180</v>
      </c>
      <c r="AA35" s="55" t="s">
        <v>180</v>
      </c>
      <c r="AB35" s="55" t="s">
        <v>180</v>
      </c>
      <c r="AC35" s="55" t="s">
        <v>180</v>
      </c>
      <c r="AD35" s="54">
        <v>27</v>
      </c>
      <c r="AE35" s="54">
        <v>2558</v>
      </c>
      <c r="AF35" s="54">
        <v>61424</v>
      </c>
    </row>
    <row r="36" spans="1:32" ht="12.75">
      <c r="A36" s="10"/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60"/>
      <c r="M36" s="60"/>
      <c r="N36" s="60"/>
      <c r="O36" s="60"/>
      <c r="P36" s="60"/>
      <c r="Q36" s="60"/>
      <c r="R36" s="60"/>
      <c r="S36" s="78"/>
      <c r="T36" s="60"/>
      <c r="U36" s="78"/>
      <c r="V36" s="78"/>
      <c r="W36" s="60"/>
      <c r="X36" s="60"/>
      <c r="Y36" s="60"/>
      <c r="Z36" s="60"/>
      <c r="AA36" s="60"/>
      <c r="AB36" s="60"/>
      <c r="AC36" s="60"/>
      <c r="AD36" s="60"/>
      <c r="AE36" s="70"/>
      <c r="AF36" s="61"/>
    </row>
    <row r="37" spans="1:32" ht="12.75">
      <c r="A37" s="10"/>
      <c r="B37" s="99" t="s">
        <v>217</v>
      </c>
      <c r="C37" s="99"/>
      <c r="D37" s="99"/>
      <c r="E37" s="99"/>
      <c r="F37" s="99"/>
      <c r="G37" s="99"/>
      <c r="H37" s="99"/>
      <c r="I37" s="99"/>
      <c r="J37" s="100"/>
      <c r="K37" s="48"/>
      <c r="L37" s="60"/>
      <c r="M37" s="60"/>
      <c r="N37" s="60"/>
      <c r="O37" s="60"/>
      <c r="P37" s="60"/>
      <c r="Q37" s="60"/>
      <c r="R37" s="60"/>
      <c r="S37" s="78"/>
      <c r="T37" s="60"/>
      <c r="U37" s="78"/>
      <c r="V37" s="78"/>
      <c r="W37" s="60"/>
      <c r="X37" s="60"/>
      <c r="Y37" s="60"/>
      <c r="Z37" s="60"/>
      <c r="AA37" s="60"/>
      <c r="AB37" s="60"/>
      <c r="AC37" s="60"/>
      <c r="AD37" s="60"/>
      <c r="AE37" s="70"/>
      <c r="AF37" s="61"/>
    </row>
    <row r="38" spans="1:32" ht="12.75">
      <c r="A38" s="10"/>
      <c r="B38" s="86" t="s">
        <v>147</v>
      </c>
      <c r="C38" s="86"/>
      <c r="D38" s="86"/>
      <c r="E38" s="86"/>
      <c r="F38" s="86"/>
      <c r="G38" s="86"/>
      <c r="H38" s="86"/>
      <c r="I38" s="86"/>
      <c r="J38" s="86"/>
      <c r="K38" s="51" t="s">
        <v>229</v>
      </c>
      <c r="L38" s="52">
        <v>1</v>
      </c>
      <c r="M38" s="55" t="s">
        <v>180</v>
      </c>
      <c r="N38" s="52">
        <v>30</v>
      </c>
      <c r="O38" s="52">
        <v>12</v>
      </c>
      <c r="P38" s="52">
        <v>10</v>
      </c>
      <c r="Q38" s="52">
        <v>3</v>
      </c>
      <c r="R38" s="52">
        <v>74</v>
      </c>
      <c r="S38" s="55" t="s">
        <v>180</v>
      </c>
      <c r="T38" s="52">
        <v>2</v>
      </c>
      <c r="U38" s="55" t="s">
        <v>180</v>
      </c>
      <c r="V38" s="55" t="s">
        <v>180</v>
      </c>
      <c r="W38" s="55" t="s">
        <v>180</v>
      </c>
      <c r="X38" s="52">
        <v>3</v>
      </c>
      <c r="Y38" s="55" t="s">
        <v>180</v>
      </c>
      <c r="Z38" s="55" t="s">
        <v>180</v>
      </c>
      <c r="AA38" s="55" t="s">
        <v>180</v>
      </c>
      <c r="AB38" s="55" t="s">
        <v>180</v>
      </c>
      <c r="AC38" s="52">
        <v>1</v>
      </c>
      <c r="AD38" s="52">
        <v>1</v>
      </c>
      <c r="AE38" s="52">
        <v>137</v>
      </c>
      <c r="AF38" s="52">
        <v>5689</v>
      </c>
    </row>
    <row r="39" spans="1:32" ht="12.75" customHeight="1">
      <c r="A39" s="10"/>
      <c r="B39" s="86" t="s">
        <v>219</v>
      </c>
      <c r="C39" s="86"/>
      <c r="D39" s="86"/>
      <c r="E39" s="86"/>
      <c r="F39" s="86"/>
      <c r="G39" s="86"/>
      <c r="H39" s="86"/>
      <c r="I39" s="86"/>
      <c r="J39" s="86"/>
      <c r="K39" s="51" t="s">
        <v>230</v>
      </c>
      <c r="L39" s="52">
        <v>2</v>
      </c>
      <c r="M39" s="55" t="s">
        <v>180</v>
      </c>
      <c r="N39" s="52">
        <v>38</v>
      </c>
      <c r="O39" s="52">
        <v>15</v>
      </c>
      <c r="P39" s="52">
        <v>16</v>
      </c>
      <c r="Q39" s="52">
        <v>4</v>
      </c>
      <c r="R39" s="52">
        <v>93</v>
      </c>
      <c r="S39" s="55" t="s">
        <v>180</v>
      </c>
      <c r="T39" s="52">
        <v>2</v>
      </c>
      <c r="U39" s="55" t="s">
        <v>180</v>
      </c>
      <c r="V39" s="55" t="s">
        <v>180</v>
      </c>
      <c r="W39" s="55" t="s">
        <v>180</v>
      </c>
      <c r="X39" s="52">
        <v>10</v>
      </c>
      <c r="Y39" s="55" t="s">
        <v>180</v>
      </c>
      <c r="Z39" s="55" t="s">
        <v>180</v>
      </c>
      <c r="AA39" s="55" t="s">
        <v>180</v>
      </c>
      <c r="AB39" s="55" t="s">
        <v>180</v>
      </c>
      <c r="AC39" s="52">
        <v>2</v>
      </c>
      <c r="AD39" s="54">
        <v>18</v>
      </c>
      <c r="AE39" s="54">
        <v>200</v>
      </c>
      <c r="AF39" s="54">
        <v>9263</v>
      </c>
    </row>
    <row r="40" spans="1:32" ht="12.75" customHeight="1">
      <c r="A40" s="10"/>
      <c r="B40" s="73"/>
      <c r="C40" s="79"/>
      <c r="D40" s="79"/>
      <c r="E40" s="79"/>
      <c r="F40" s="79"/>
      <c r="G40" s="79"/>
      <c r="H40" s="79"/>
      <c r="I40" s="79"/>
      <c r="J40" s="80"/>
      <c r="K40" s="73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2"/>
      <c r="AF40" s="83"/>
    </row>
    <row r="41" spans="1:32" ht="12.75">
      <c r="A41" s="10"/>
      <c r="B41" s="99" t="s">
        <v>218</v>
      </c>
      <c r="C41" s="99"/>
      <c r="D41" s="99"/>
      <c r="E41" s="99"/>
      <c r="F41" s="99"/>
      <c r="G41" s="99"/>
      <c r="H41" s="99"/>
      <c r="I41" s="99"/>
      <c r="J41" s="100"/>
      <c r="K41" s="48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70"/>
      <c r="AF41" s="61"/>
    </row>
    <row r="42" spans="1:32" ht="12.75">
      <c r="A42" s="10"/>
      <c r="B42" s="86" t="s">
        <v>147</v>
      </c>
      <c r="C42" s="86"/>
      <c r="D42" s="86"/>
      <c r="E42" s="86"/>
      <c r="F42" s="86"/>
      <c r="G42" s="86"/>
      <c r="H42" s="86"/>
      <c r="I42" s="86"/>
      <c r="J42" s="86"/>
      <c r="K42" s="51" t="s">
        <v>231</v>
      </c>
      <c r="L42" s="52">
        <v>461</v>
      </c>
      <c r="M42" s="52">
        <v>49</v>
      </c>
      <c r="N42" s="52">
        <v>14</v>
      </c>
      <c r="O42" s="52">
        <v>248</v>
      </c>
      <c r="P42" s="52">
        <v>100</v>
      </c>
      <c r="Q42" s="52">
        <v>41</v>
      </c>
      <c r="R42" s="52">
        <v>68</v>
      </c>
      <c r="S42" s="52">
        <v>5</v>
      </c>
      <c r="T42" s="52">
        <v>101</v>
      </c>
      <c r="U42" s="52">
        <v>79</v>
      </c>
      <c r="V42" s="52">
        <v>10</v>
      </c>
      <c r="W42" s="52">
        <v>85</v>
      </c>
      <c r="X42" s="52">
        <v>273</v>
      </c>
      <c r="Y42" s="52">
        <v>8</v>
      </c>
      <c r="Z42" s="52">
        <v>8</v>
      </c>
      <c r="AA42" s="52">
        <v>3</v>
      </c>
      <c r="AB42" s="52">
        <v>4</v>
      </c>
      <c r="AC42" s="52">
        <v>2</v>
      </c>
      <c r="AD42" s="54">
        <v>12</v>
      </c>
      <c r="AE42" s="54">
        <v>1571</v>
      </c>
      <c r="AF42" s="54">
        <v>29880</v>
      </c>
    </row>
    <row r="43" spans="1:32" ht="12.75">
      <c r="A43" s="10"/>
      <c r="B43" s="86" t="s">
        <v>219</v>
      </c>
      <c r="C43" s="86"/>
      <c r="D43" s="86"/>
      <c r="E43" s="86"/>
      <c r="F43" s="86"/>
      <c r="G43" s="86"/>
      <c r="H43" s="86"/>
      <c r="I43" s="86"/>
      <c r="J43" s="86"/>
      <c r="K43" s="51" t="s">
        <v>232</v>
      </c>
      <c r="L43" s="52">
        <v>1652</v>
      </c>
      <c r="M43" s="52">
        <v>163</v>
      </c>
      <c r="N43" s="52">
        <v>77</v>
      </c>
      <c r="O43" s="52">
        <v>904</v>
      </c>
      <c r="P43" s="52">
        <v>309</v>
      </c>
      <c r="Q43" s="52">
        <v>86</v>
      </c>
      <c r="R43" s="52">
        <v>177</v>
      </c>
      <c r="S43" s="52">
        <v>12</v>
      </c>
      <c r="T43" s="52">
        <v>360</v>
      </c>
      <c r="U43" s="52">
        <v>187</v>
      </c>
      <c r="V43" s="52">
        <v>23</v>
      </c>
      <c r="W43" s="52">
        <v>294</v>
      </c>
      <c r="X43" s="52">
        <v>669</v>
      </c>
      <c r="Y43" s="52">
        <v>20</v>
      </c>
      <c r="Z43" s="52">
        <v>29</v>
      </c>
      <c r="AA43" s="52">
        <v>8</v>
      </c>
      <c r="AB43" s="52">
        <v>4</v>
      </c>
      <c r="AC43" s="52">
        <v>4</v>
      </c>
      <c r="AD43" s="52">
        <v>35</v>
      </c>
      <c r="AE43" s="54">
        <v>5013</v>
      </c>
      <c r="AF43" s="54">
        <v>103626</v>
      </c>
    </row>
    <row r="44" spans="1:32" ht="12.75">
      <c r="A44" s="10"/>
      <c r="B44" s="73"/>
      <c r="C44" s="79"/>
      <c r="D44" s="79"/>
      <c r="E44" s="79"/>
      <c r="F44" s="79"/>
      <c r="G44" s="79"/>
      <c r="H44" s="79"/>
      <c r="I44" s="79"/>
      <c r="J44" s="80"/>
      <c r="K44" s="73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2"/>
      <c r="AF44" s="83"/>
    </row>
    <row r="45" spans="1:32" ht="13.5" customHeight="1">
      <c r="A45" s="10"/>
      <c r="B45" s="104" t="s">
        <v>145</v>
      </c>
      <c r="C45" s="105"/>
      <c r="D45" s="105"/>
      <c r="E45" s="105"/>
      <c r="F45" s="105"/>
      <c r="G45" s="105"/>
      <c r="H45" s="105"/>
      <c r="I45" s="105"/>
      <c r="J45" s="106"/>
      <c r="K45" s="73"/>
      <c r="L45" s="74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6"/>
    </row>
    <row r="46" spans="1:32" ht="12.75" customHeight="1">
      <c r="A46" s="10"/>
      <c r="B46" s="107" t="s">
        <v>244</v>
      </c>
      <c r="C46" s="108"/>
      <c r="D46" s="108"/>
      <c r="E46" s="108"/>
      <c r="F46" s="108"/>
      <c r="G46" s="108"/>
      <c r="H46" s="108"/>
      <c r="I46" s="108"/>
      <c r="J46" s="109"/>
      <c r="K46" s="51" t="s">
        <v>233</v>
      </c>
      <c r="L46" s="52">
        <f>SUM(L22+L26+L30+L34+L38+L42)</f>
        <v>2563</v>
      </c>
      <c r="M46" s="52">
        <f>SUM(M22+M26+M30+M34+M42)</f>
        <v>156</v>
      </c>
      <c r="N46" s="52">
        <f>SUM(N22+N26+N30+N38+N42)</f>
        <v>72</v>
      </c>
      <c r="O46" s="52">
        <f aca="true" t="shared" si="0" ref="O46:R47">SUM(O22+O26+O30+O34+O38+O42)</f>
        <v>762</v>
      </c>
      <c r="P46" s="52">
        <f t="shared" si="0"/>
        <v>849</v>
      </c>
      <c r="Q46" s="52">
        <f t="shared" si="0"/>
        <v>524</v>
      </c>
      <c r="R46" s="52">
        <f t="shared" si="0"/>
        <v>397</v>
      </c>
      <c r="S46" s="52">
        <f>SUM(S22+S26+S30+S42)</f>
        <v>67</v>
      </c>
      <c r="T46" s="52">
        <f>SUM(T22+T26+T30+T34+T38+T42)</f>
        <v>612</v>
      </c>
      <c r="U46" s="52">
        <f>SUM(U22+U26+U42)</f>
        <v>112</v>
      </c>
      <c r="V46" s="52">
        <f>SUM(V22+V26+V42)</f>
        <v>19</v>
      </c>
      <c r="W46" s="52">
        <f>SUM(W22+W26+W30+W34+W42)</f>
        <v>390</v>
      </c>
      <c r="X46" s="52">
        <f>SUM(X22+X26+X30+X38+X42)</f>
        <v>508</v>
      </c>
      <c r="Y46" s="52">
        <f>SUM(Y22+Y26+Y30+Y34+Y42)</f>
        <v>96</v>
      </c>
      <c r="Z46" s="52">
        <f>SUM(Z22+Z26+Z42)</f>
        <v>17</v>
      </c>
      <c r="AA46" s="52">
        <f>SUM(AA26+AA42)</f>
        <v>6</v>
      </c>
      <c r="AB46" s="52">
        <f>SUM(AB22+AB26+AB30+AB42)</f>
        <v>53</v>
      </c>
      <c r="AC46" s="52">
        <f>SUM(AC22+AC26+AC38+AC42)</f>
        <v>13</v>
      </c>
      <c r="AD46" s="52">
        <f>SUM(AD22+AD26+AD34+AD38+AD42)</f>
        <v>79</v>
      </c>
      <c r="AE46" s="52">
        <f>SUM(AE22+AE26+AE30+AE34+AE38+AE42)</f>
        <v>7295</v>
      </c>
      <c r="AF46" s="52">
        <f>SUM(AF22+AF26+AF30+AF34+AF38+AF42)</f>
        <v>298544</v>
      </c>
    </row>
    <row r="47" spans="1:32" ht="13.5" customHeight="1">
      <c r="A47" s="10"/>
      <c r="B47" s="107" t="s">
        <v>220</v>
      </c>
      <c r="C47" s="108"/>
      <c r="D47" s="108"/>
      <c r="E47" s="108"/>
      <c r="F47" s="108"/>
      <c r="G47" s="108"/>
      <c r="H47" s="108"/>
      <c r="I47" s="108"/>
      <c r="J47" s="109"/>
      <c r="K47" s="51" t="s">
        <v>234</v>
      </c>
      <c r="L47" s="52">
        <f>SUM(L23+L27+L31+L35+L39+L43)</f>
        <v>6238</v>
      </c>
      <c r="M47" s="52">
        <f>SUM(M23+M27+M31+M35+M43)</f>
        <v>381</v>
      </c>
      <c r="N47" s="52">
        <f>SUM(N23+N27+N31+N39+N43)</f>
        <v>160</v>
      </c>
      <c r="O47" s="52">
        <f t="shared" si="0"/>
        <v>1920</v>
      </c>
      <c r="P47" s="52">
        <f t="shared" si="0"/>
        <v>2417</v>
      </c>
      <c r="Q47" s="52">
        <f t="shared" si="0"/>
        <v>1021</v>
      </c>
      <c r="R47" s="52">
        <f t="shared" si="0"/>
        <v>649</v>
      </c>
      <c r="S47" s="52">
        <f>SUM(S23+S27+S31+S43)</f>
        <v>263</v>
      </c>
      <c r="T47" s="52">
        <f>SUM(T23+T27+T31+T35+T39+T43)</f>
        <v>1289</v>
      </c>
      <c r="U47" s="52">
        <f>SUM(U23+U27+U43)</f>
        <v>244</v>
      </c>
      <c r="V47" s="52">
        <f>SUM(V23+V27+V43)</f>
        <v>38</v>
      </c>
      <c r="W47" s="52">
        <f>SUM(W23+W27+W31+W35+W43)</f>
        <v>813</v>
      </c>
      <c r="X47" s="52">
        <f>SUM(X23+X27+X31+X39+X43)</f>
        <v>1158</v>
      </c>
      <c r="Y47" s="52">
        <f>SUM(Y23+Y27+Y31+Y35+Y43)</f>
        <v>285</v>
      </c>
      <c r="Z47" s="52">
        <f>SUM(Z23+Z27+Z43)</f>
        <v>41</v>
      </c>
      <c r="AA47" s="52">
        <f>SUM(AA27+AA42)</f>
        <v>7</v>
      </c>
      <c r="AB47" s="52">
        <f>SUM(AB23+AB27+AB31+AB43)</f>
        <v>89</v>
      </c>
      <c r="AC47" s="52">
        <f>SUM(AC23+AC27+AC39+AC43)</f>
        <v>29</v>
      </c>
      <c r="AD47" s="52">
        <f>SUM(AD23+AD27+AD35+AD39+AD43)</f>
        <v>203</v>
      </c>
      <c r="AE47" s="52">
        <f>SUM(AE23+AE27+AE31+AE35+AE39+AE43)</f>
        <v>17250</v>
      </c>
      <c r="AF47" s="52">
        <f>SUM(AF23+AF27+AF31+AF35+AF39+AF43)</f>
        <v>800425</v>
      </c>
    </row>
    <row r="49" spans="1:32" ht="12.75" customHeight="1">
      <c r="A49" s="10"/>
      <c r="B49" s="26"/>
      <c r="C49" s="16"/>
      <c r="D49" s="16"/>
      <c r="E49" s="16"/>
      <c r="F49" s="16"/>
      <c r="G49" s="16"/>
      <c r="H49" s="16"/>
      <c r="I49" s="16"/>
      <c r="J49" s="16"/>
      <c r="K49" s="16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8"/>
      <c r="Z49" s="8"/>
      <c r="AA49" s="8"/>
      <c r="AB49" s="8"/>
      <c r="AC49" s="8"/>
      <c r="AD49" s="8"/>
      <c r="AE49" s="5"/>
      <c r="AF49" s="5"/>
    </row>
    <row r="50" spans="1:30" ht="12.75" customHeight="1">
      <c r="A50" s="10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8"/>
      <c r="Z50" s="8"/>
      <c r="AA50" s="8"/>
      <c r="AB50" s="8"/>
      <c r="AC50" s="8"/>
      <c r="AD50" s="8"/>
    </row>
    <row r="51" spans="1:30" ht="12.75" customHeight="1">
      <c r="A51" s="10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8"/>
      <c r="Z51" s="8"/>
      <c r="AA51" s="8"/>
      <c r="AB51" s="8"/>
      <c r="AC51" s="8"/>
      <c r="AD51" s="8"/>
    </row>
    <row r="52" spans="1:30" ht="12.75">
      <c r="A52" s="1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8"/>
      <c r="Z52" s="8"/>
      <c r="AA52" s="8"/>
      <c r="AB52" s="8"/>
      <c r="AC52" s="8"/>
      <c r="AD52" s="8"/>
    </row>
    <row r="53" spans="1:30" ht="12.75">
      <c r="A53" s="10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8"/>
      <c r="Z53" s="8"/>
      <c r="AA53" s="8"/>
      <c r="AB53" s="8"/>
      <c r="AC53" s="8"/>
      <c r="AD53" s="8"/>
    </row>
    <row r="54" spans="1:30" ht="12.75">
      <c r="A54" s="10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8"/>
      <c r="Z54" s="8"/>
      <c r="AA54" s="8"/>
      <c r="AB54" s="8"/>
      <c r="AC54" s="8"/>
      <c r="AD54" s="8"/>
    </row>
    <row r="55" spans="1:30" ht="12.75">
      <c r="A55" s="1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8"/>
      <c r="Z55" s="8"/>
      <c r="AA55" s="8"/>
      <c r="AB55" s="8"/>
      <c r="AC55" s="8"/>
      <c r="AD55" s="8"/>
    </row>
    <row r="56" spans="1:30" ht="12.75">
      <c r="A56" s="10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8"/>
      <c r="Z56" s="8"/>
      <c r="AA56" s="8"/>
      <c r="AB56" s="8"/>
      <c r="AC56" s="8"/>
      <c r="AD56" s="8"/>
    </row>
    <row r="57" spans="1:30" ht="12.75">
      <c r="A57" s="1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8"/>
      <c r="Z57" s="8"/>
      <c r="AA57" s="8"/>
      <c r="AB57" s="8"/>
      <c r="AC57" s="8"/>
      <c r="AD57" s="8"/>
    </row>
    <row r="58" spans="1:30" ht="12.75">
      <c r="A58" s="10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8"/>
      <c r="Z58" s="8"/>
      <c r="AA58" s="8"/>
      <c r="AB58" s="8"/>
      <c r="AC58" s="8"/>
      <c r="AD58" s="8"/>
    </row>
    <row r="59" spans="1:30" ht="12.75">
      <c r="A59" s="10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"/>
      <c r="Z59" s="8"/>
      <c r="AA59" s="8"/>
      <c r="AB59" s="8"/>
      <c r="AC59" s="8"/>
      <c r="AD59" s="8"/>
    </row>
    <row r="60" spans="1:30" ht="12.75">
      <c r="A60" s="10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8"/>
      <c r="Z60" s="8"/>
      <c r="AA60" s="8"/>
      <c r="AB60" s="8"/>
      <c r="AC60" s="8"/>
      <c r="AD60" s="8"/>
    </row>
    <row r="61" spans="1:30" ht="12.75">
      <c r="A61" s="10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8"/>
      <c r="Z61" s="8"/>
      <c r="AA61" s="8"/>
      <c r="AB61" s="8"/>
      <c r="AC61" s="8"/>
      <c r="AD61" s="8"/>
    </row>
    <row r="62" spans="1:30" ht="12.75">
      <c r="A62" s="10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8"/>
      <c r="Z62" s="8"/>
      <c r="AA62" s="8"/>
      <c r="AB62" s="8"/>
      <c r="AC62" s="8"/>
      <c r="AD62" s="8"/>
    </row>
    <row r="63" spans="1:30" ht="12.75">
      <c r="A63" s="10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8"/>
      <c r="Z63" s="8"/>
      <c r="AA63" s="8"/>
      <c r="AB63" s="8"/>
      <c r="AC63" s="8"/>
      <c r="AD63" s="8"/>
    </row>
    <row r="64" spans="1:30" ht="12.75">
      <c r="A64" s="10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8"/>
      <c r="Z64" s="8"/>
      <c r="AA64" s="8"/>
      <c r="AB64" s="8"/>
      <c r="AC64" s="8"/>
      <c r="AD64" s="8"/>
    </row>
    <row r="65" spans="1:30" ht="12.75">
      <c r="A65" s="10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8"/>
      <c r="Z65" s="8"/>
      <c r="AA65" s="8"/>
      <c r="AB65" s="8"/>
      <c r="AC65" s="8"/>
      <c r="AD65" s="8"/>
    </row>
    <row r="66" spans="1:30" ht="12.75">
      <c r="A66" s="10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8"/>
      <c r="Z66" s="8"/>
      <c r="AA66" s="8"/>
      <c r="AB66" s="8"/>
      <c r="AC66" s="8"/>
      <c r="AD66" s="8"/>
    </row>
    <row r="67" spans="1:30" ht="12.75">
      <c r="A67" s="10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8"/>
      <c r="Z67" s="8"/>
      <c r="AA67" s="8"/>
      <c r="AB67" s="8"/>
      <c r="AC67" s="8"/>
      <c r="AD67" s="8"/>
    </row>
    <row r="68" spans="1:30" ht="12.75">
      <c r="A68" s="10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8"/>
      <c r="Z68" s="8"/>
      <c r="AA68" s="8"/>
      <c r="AB68" s="8"/>
      <c r="AC68" s="8"/>
      <c r="AD68" s="8"/>
    </row>
    <row r="69" spans="1:24" ht="12.75">
      <c r="A69" s="10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2:11" ht="12.7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12.7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12.7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12.7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12.7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12.7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12.7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12.7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12.7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12.7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12.7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12.7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12.7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12.7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12.7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12.7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12.7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12.7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12.7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12.7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12.7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12.7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12.7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12.7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12.7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12.7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12.7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12.7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12.7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12.7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12.7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12.7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12.7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12.7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12.7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12.7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12.7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12.7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12.7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12.7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12.7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12.7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12.7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12.7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12.7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12.75"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2:11" ht="12.75"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2:11" ht="12.75"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2:11" ht="12.75"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2:11" ht="12.75"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2:11" ht="12.75"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2:11" ht="12.75"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2:11" ht="12.75"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2:11" ht="12.75"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2:11" ht="12.75"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2:11" ht="12.75"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2:11" ht="12.75"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2:11" ht="12.75"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2:11" ht="12.75"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2:11" ht="12.75"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2:11" ht="12.75"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2:11" ht="12.75">
      <c r="B275" s="4"/>
      <c r="C275" s="4"/>
      <c r="D275" s="4"/>
      <c r="E275" s="4"/>
      <c r="F275" s="4"/>
      <c r="G275" s="4"/>
      <c r="H275" s="4"/>
      <c r="I275" s="4"/>
      <c r="J275" s="4"/>
      <c r="K275" s="4"/>
    </row>
  </sheetData>
  <mergeCells count="49">
    <mergeCell ref="B45:J45"/>
    <mergeCell ref="B46:J46"/>
    <mergeCell ref="B47:J47"/>
    <mergeCell ref="B33:J33"/>
    <mergeCell ref="B34:J34"/>
    <mergeCell ref="B35:J35"/>
    <mergeCell ref="B41:J41"/>
    <mergeCell ref="B42:J42"/>
    <mergeCell ref="B43:J43"/>
    <mergeCell ref="B37:J37"/>
    <mergeCell ref="B38:J38"/>
    <mergeCell ref="B39:J39"/>
    <mergeCell ref="B29:J29"/>
    <mergeCell ref="B30:J30"/>
    <mergeCell ref="B31:J31"/>
    <mergeCell ref="B25:J25"/>
    <mergeCell ref="B26:J26"/>
    <mergeCell ref="B27:J27"/>
    <mergeCell ref="B21:J21"/>
    <mergeCell ref="B22:J22"/>
    <mergeCell ref="B23:J23"/>
    <mergeCell ref="Y17:Y18"/>
    <mergeCell ref="R17:R18"/>
    <mergeCell ref="S17:S18"/>
    <mergeCell ref="T17:T18"/>
    <mergeCell ref="U17:U18"/>
    <mergeCell ref="X17:X18"/>
    <mergeCell ref="AE17:AE18"/>
    <mergeCell ref="AF17:AF18"/>
    <mergeCell ref="B19:J19"/>
    <mergeCell ref="Z17:Z18"/>
    <mergeCell ref="AA17:AA18"/>
    <mergeCell ref="AB17:AB18"/>
    <mergeCell ref="AC17:AC18"/>
    <mergeCell ref="V17:V18"/>
    <mergeCell ref="W17:W18"/>
    <mergeCell ref="AD17:AD18"/>
    <mergeCell ref="O17:O18"/>
    <mergeCell ref="P17:P18"/>
    <mergeCell ref="Q17:Q18"/>
    <mergeCell ref="A6:E6"/>
    <mergeCell ref="J11:L11"/>
    <mergeCell ref="L17:L18"/>
    <mergeCell ref="M17:M18"/>
    <mergeCell ref="N17:N18"/>
    <mergeCell ref="A1:P1"/>
    <mergeCell ref="A2:P2"/>
    <mergeCell ref="A3:P3"/>
    <mergeCell ref="A4:P4"/>
  </mergeCells>
  <printOptions/>
  <pageMargins left="0.75" right="0.75" top="1" bottom="1" header="0" footer="0"/>
  <pageSetup horizontalDpi="600" verticalDpi="600" orientation="landscape" paperSize="124" scale="50" r:id="rId3"/>
  <legacyDrawing r:id="rId2"/>
  <oleObjects>
    <oleObject progId="" shapeId="64044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F263"/>
  <sheetViews>
    <sheetView tabSelected="1" workbookViewId="0" topLeftCell="A1">
      <selection activeCell="AC78" sqref="AC78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32" width="12.00390625" style="0" customWidth="1"/>
    <col min="33" max="16384" width="2.7109375" style="0" customWidth="1"/>
  </cols>
  <sheetData>
    <row r="1" spans="1:16" s="21" customFormat="1" ht="12.75" customHeight="1">
      <c r="A1" s="97" t="s">
        <v>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s="21" customFormat="1" ht="12.7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21" customFormat="1" ht="12.75" customHeight="1">
      <c r="A3" s="97" t="s">
        <v>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s="21" customFormat="1" ht="12.75" customHeight="1">
      <c r="A4" s="97" t="s">
        <v>10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="21" customFormat="1" ht="12"/>
    <row r="6" spans="1:24" s="21" customFormat="1" ht="12.75" customHeight="1">
      <c r="A6" s="94" t="s">
        <v>1</v>
      </c>
      <c r="B6" s="95"/>
      <c r="C6" s="95"/>
      <c r="D6" s="95"/>
      <c r="E6" s="96"/>
      <c r="F6" s="22"/>
      <c r="G6" s="23"/>
      <c r="H6" s="23"/>
      <c r="I6" s="24"/>
      <c r="J6" s="28" t="s">
        <v>211</v>
      </c>
      <c r="K6" s="25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s="21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36" customFormat="1" ht="12">
      <c r="A8" s="32" t="s">
        <v>2</v>
      </c>
      <c r="B8" s="33" t="s">
        <v>3</v>
      </c>
      <c r="C8" s="34"/>
      <c r="D8" s="34"/>
      <c r="E8" s="34"/>
      <c r="F8" s="34"/>
      <c r="G8" s="34"/>
      <c r="H8" s="34"/>
      <c r="I8" s="34"/>
      <c r="J8" s="34" t="s">
        <v>243</v>
      </c>
      <c r="K8" s="34"/>
      <c r="L8" s="34"/>
      <c r="M8" s="34"/>
      <c r="N8" s="34"/>
      <c r="O8" s="34"/>
      <c r="P8" s="34"/>
      <c r="Q8" s="35"/>
      <c r="R8" s="32"/>
      <c r="S8" s="32"/>
      <c r="T8" s="32"/>
      <c r="U8" s="32"/>
      <c r="V8" s="32"/>
      <c r="W8" s="32"/>
      <c r="X8" s="32"/>
    </row>
    <row r="9" spans="1:24" s="41" customFormat="1" ht="12">
      <c r="A9" s="37"/>
      <c r="B9" s="38" t="s">
        <v>71</v>
      </c>
      <c r="C9" s="39"/>
      <c r="D9" s="39"/>
      <c r="E9" s="39"/>
      <c r="F9" s="39"/>
      <c r="G9" s="39"/>
      <c r="H9" s="39"/>
      <c r="I9" s="39"/>
      <c r="J9" s="39" t="s">
        <v>145</v>
      </c>
      <c r="K9" s="39"/>
      <c r="L9" s="39"/>
      <c r="M9" s="39"/>
      <c r="N9" s="39"/>
      <c r="O9" s="39"/>
      <c r="P9" s="39"/>
      <c r="Q9" s="40"/>
      <c r="R9" s="37"/>
      <c r="S9" s="37"/>
      <c r="T9" s="37"/>
      <c r="U9" s="37"/>
      <c r="V9" s="37"/>
      <c r="W9" s="37"/>
      <c r="X9" s="37"/>
    </row>
    <row r="10" spans="1:24" s="36" customFormat="1" ht="12">
      <c r="A10" s="32"/>
      <c r="B10" s="42" t="s">
        <v>4</v>
      </c>
      <c r="C10" s="43"/>
      <c r="D10" s="43"/>
      <c r="E10" s="43"/>
      <c r="F10" s="43"/>
      <c r="G10" s="43"/>
      <c r="H10" s="43"/>
      <c r="I10" s="43"/>
      <c r="J10" s="43" t="s">
        <v>11</v>
      </c>
      <c r="K10" s="43"/>
      <c r="L10" s="43"/>
      <c r="M10" s="43"/>
      <c r="N10" s="43"/>
      <c r="O10" s="43"/>
      <c r="P10" s="43"/>
      <c r="Q10" s="44"/>
      <c r="R10" s="32"/>
      <c r="S10" s="32"/>
      <c r="T10" s="32"/>
      <c r="U10" s="32"/>
      <c r="V10" s="32"/>
      <c r="W10" s="32"/>
      <c r="X10" s="32"/>
    </row>
    <row r="11" spans="1:24" s="36" customFormat="1" ht="12">
      <c r="A11" s="32"/>
      <c r="B11" s="42" t="s">
        <v>64</v>
      </c>
      <c r="C11" s="43"/>
      <c r="D11" s="43"/>
      <c r="E11" s="43"/>
      <c r="F11" s="43"/>
      <c r="G11" s="43"/>
      <c r="H11" s="43"/>
      <c r="I11" s="43"/>
      <c r="J11" s="90" t="s">
        <v>237</v>
      </c>
      <c r="K11" s="90"/>
      <c r="L11" s="90"/>
      <c r="M11" s="43"/>
      <c r="N11" s="43"/>
      <c r="O11" s="43"/>
      <c r="P11" s="43"/>
      <c r="Q11" s="44"/>
      <c r="R11" s="32"/>
      <c r="S11" s="32"/>
      <c r="T11" s="32"/>
      <c r="U11" s="32"/>
      <c r="V11" s="32"/>
      <c r="W11" s="32"/>
      <c r="X11" s="32"/>
    </row>
    <row r="12" spans="1:24" s="36" customFormat="1" ht="12">
      <c r="A12" s="32"/>
      <c r="B12" s="42" t="s">
        <v>5</v>
      </c>
      <c r="C12" s="43"/>
      <c r="D12" s="43"/>
      <c r="E12" s="43"/>
      <c r="F12" s="43"/>
      <c r="G12" s="43"/>
      <c r="H12" s="43"/>
      <c r="I12" s="43"/>
      <c r="J12" s="43" t="s">
        <v>169</v>
      </c>
      <c r="K12" s="43"/>
      <c r="L12" s="43"/>
      <c r="M12" s="43"/>
      <c r="N12" s="43"/>
      <c r="O12" s="43"/>
      <c r="P12" s="43"/>
      <c r="Q12" s="44"/>
      <c r="R12" s="32"/>
      <c r="S12" s="32"/>
      <c r="T12" s="32"/>
      <c r="U12" s="32"/>
      <c r="V12" s="32"/>
      <c r="W12" s="32"/>
      <c r="X12" s="32"/>
    </row>
    <row r="13" spans="1:24" s="36" customFormat="1" ht="12">
      <c r="A13" s="32"/>
      <c r="B13" s="45" t="s">
        <v>6</v>
      </c>
      <c r="C13" s="46"/>
      <c r="D13" s="46"/>
      <c r="E13" s="46"/>
      <c r="F13" s="46"/>
      <c r="G13" s="46"/>
      <c r="H13" s="46"/>
      <c r="I13" s="46"/>
      <c r="J13" s="46" t="s">
        <v>238</v>
      </c>
      <c r="K13" s="46"/>
      <c r="L13" s="46"/>
      <c r="M13" s="46"/>
      <c r="N13" s="46"/>
      <c r="O13" s="46"/>
      <c r="P13" s="46"/>
      <c r="Q13" s="47"/>
      <c r="R13" s="32"/>
      <c r="S13" s="32"/>
      <c r="T13" s="32"/>
      <c r="U13" s="32"/>
      <c r="V13" s="32"/>
      <c r="W13" s="32"/>
      <c r="X13" s="32"/>
    </row>
    <row r="14" spans="1:24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2"/>
      <c r="W14" s="12"/>
      <c r="X14" s="12"/>
    </row>
    <row r="15" spans="1:24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2"/>
      <c r="W15" s="10"/>
      <c r="X15" s="10"/>
    </row>
    <row r="16" spans="1:24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32" s="2" customFormat="1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91" t="s">
        <v>12</v>
      </c>
      <c r="M17" s="91" t="s">
        <v>13</v>
      </c>
      <c r="N17" s="91" t="s">
        <v>182</v>
      </c>
      <c r="O17" s="87" t="s">
        <v>15</v>
      </c>
      <c r="P17" s="87" t="s">
        <v>16</v>
      </c>
      <c r="Q17" s="91" t="s">
        <v>17</v>
      </c>
      <c r="R17" s="87" t="s">
        <v>18</v>
      </c>
      <c r="S17" s="87" t="s">
        <v>19</v>
      </c>
      <c r="T17" s="87" t="s">
        <v>20</v>
      </c>
      <c r="U17" s="87" t="s">
        <v>21</v>
      </c>
      <c r="V17" s="91" t="s">
        <v>183</v>
      </c>
      <c r="W17" s="87" t="s">
        <v>175</v>
      </c>
      <c r="X17" s="87" t="s">
        <v>22</v>
      </c>
      <c r="Y17" s="91" t="s">
        <v>23</v>
      </c>
      <c r="Z17" s="91" t="s">
        <v>184</v>
      </c>
      <c r="AA17" s="91" t="s">
        <v>185</v>
      </c>
      <c r="AB17" s="91" t="s">
        <v>25</v>
      </c>
      <c r="AC17" s="91" t="s">
        <v>186</v>
      </c>
      <c r="AD17" s="87" t="s">
        <v>27</v>
      </c>
      <c r="AE17" s="87" t="s">
        <v>93</v>
      </c>
      <c r="AF17" s="91" t="s">
        <v>240</v>
      </c>
    </row>
    <row r="18" spans="1:32" s="2" customFormat="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92"/>
      <c r="M18" s="92"/>
      <c r="N18" s="92"/>
      <c r="O18" s="93"/>
      <c r="P18" s="88"/>
      <c r="Q18" s="92"/>
      <c r="R18" s="93"/>
      <c r="S18" s="93"/>
      <c r="T18" s="93"/>
      <c r="U18" s="93"/>
      <c r="V18" s="92"/>
      <c r="W18" s="93"/>
      <c r="X18" s="93"/>
      <c r="Y18" s="92"/>
      <c r="Z18" s="92"/>
      <c r="AA18" s="92"/>
      <c r="AB18" s="92"/>
      <c r="AC18" s="92"/>
      <c r="AD18" s="88"/>
      <c r="AE18" s="88"/>
      <c r="AF18" s="110"/>
    </row>
    <row r="19" spans="1:32" s="13" customFormat="1" ht="11.25">
      <c r="A19" s="14"/>
      <c r="B19" s="98" t="s">
        <v>7</v>
      </c>
      <c r="C19" s="98"/>
      <c r="D19" s="98"/>
      <c r="E19" s="98"/>
      <c r="F19" s="98"/>
      <c r="G19" s="98"/>
      <c r="H19" s="98"/>
      <c r="I19" s="98"/>
      <c r="J19" s="98"/>
      <c r="K19" s="29" t="s">
        <v>143</v>
      </c>
      <c r="L19" s="30" t="s">
        <v>72</v>
      </c>
      <c r="M19" s="30" t="s">
        <v>73</v>
      </c>
      <c r="N19" s="30" t="s">
        <v>74</v>
      </c>
      <c r="O19" s="31" t="s">
        <v>75</v>
      </c>
      <c r="P19" s="31" t="s">
        <v>76</v>
      </c>
      <c r="Q19" s="30" t="s">
        <v>77</v>
      </c>
      <c r="R19" s="30" t="s">
        <v>78</v>
      </c>
      <c r="S19" s="30" t="s">
        <v>79</v>
      </c>
      <c r="T19" s="30" t="s">
        <v>80</v>
      </c>
      <c r="U19" s="30" t="s">
        <v>81</v>
      </c>
      <c r="V19" s="30" t="s">
        <v>82</v>
      </c>
      <c r="W19" s="31" t="s">
        <v>83</v>
      </c>
      <c r="X19" s="31" t="s">
        <v>84</v>
      </c>
      <c r="Y19" s="30" t="s">
        <v>85</v>
      </c>
      <c r="Z19" s="30" t="s">
        <v>86</v>
      </c>
      <c r="AA19" s="30" t="s">
        <v>87</v>
      </c>
      <c r="AB19" s="30" t="s">
        <v>88</v>
      </c>
      <c r="AC19" s="30" t="s">
        <v>89</v>
      </c>
      <c r="AD19" s="30" t="s">
        <v>90</v>
      </c>
      <c r="AE19" s="30" t="s">
        <v>91</v>
      </c>
      <c r="AF19" s="85"/>
    </row>
    <row r="20" spans="1:32" ht="12.75" customHeight="1">
      <c r="A20" s="10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"/>
      <c r="Z20" s="1"/>
      <c r="AA20" s="1"/>
      <c r="AB20" s="1"/>
      <c r="AC20" s="1"/>
      <c r="AD20" s="9"/>
      <c r="AE20" s="3"/>
      <c r="AF20" s="3"/>
    </row>
    <row r="21" spans="1:32" ht="12.75" customHeight="1">
      <c r="A21" s="10"/>
      <c r="B21" s="99" t="s">
        <v>170</v>
      </c>
      <c r="C21" s="99"/>
      <c r="D21" s="99"/>
      <c r="E21" s="99"/>
      <c r="F21" s="99"/>
      <c r="G21" s="99"/>
      <c r="H21" s="99"/>
      <c r="I21" s="99"/>
      <c r="J21" s="100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0"/>
      <c r="AF21" s="84"/>
    </row>
    <row r="22" spans="1:32" s="5" customFormat="1" ht="12.75">
      <c r="A22" s="18"/>
      <c r="B22" s="86" t="s">
        <v>147</v>
      </c>
      <c r="C22" s="86"/>
      <c r="D22" s="86"/>
      <c r="E22" s="86"/>
      <c r="F22" s="86"/>
      <c r="G22" s="86"/>
      <c r="H22" s="86"/>
      <c r="I22" s="86"/>
      <c r="J22" s="86"/>
      <c r="K22" s="51" t="s">
        <v>203</v>
      </c>
      <c r="L22" s="52">
        <v>35</v>
      </c>
      <c r="M22" s="52">
        <v>21</v>
      </c>
      <c r="N22" s="52"/>
      <c r="O22" s="52">
        <v>32</v>
      </c>
      <c r="P22" s="52">
        <v>4</v>
      </c>
      <c r="Q22" s="52">
        <v>2</v>
      </c>
      <c r="R22" s="52">
        <v>19</v>
      </c>
      <c r="S22" s="52">
        <v>3</v>
      </c>
      <c r="T22" s="52">
        <v>41</v>
      </c>
      <c r="U22" s="52">
        <v>1</v>
      </c>
      <c r="V22" s="52"/>
      <c r="W22" s="52">
        <v>11</v>
      </c>
      <c r="X22" s="52">
        <v>4</v>
      </c>
      <c r="Y22" s="52">
        <v>2</v>
      </c>
      <c r="Z22" s="52"/>
      <c r="AA22" s="52"/>
      <c r="AB22" s="52">
        <v>13</v>
      </c>
      <c r="AC22" s="52"/>
      <c r="AD22" s="52">
        <v>2</v>
      </c>
      <c r="AE22" s="52">
        <f>SUM(L22:AD22)</f>
        <v>190</v>
      </c>
      <c r="AF22" s="52">
        <v>9167</v>
      </c>
    </row>
    <row r="23" spans="1:32" s="5" customFormat="1" ht="12.75">
      <c r="A23" s="18"/>
      <c r="B23" s="86" t="s">
        <v>178</v>
      </c>
      <c r="C23" s="86"/>
      <c r="D23" s="86"/>
      <c r="E23" s="86"/>
      <c r="F23" s="86"/>
      <c r="G23" s="86"/>
      <c r="H23" s="86"/>
      <c r="I23" s="86"/>
      <c r="J23" s="86"/>
      <c r="K23" s="51" t="s">
        <v>204</v>
      </c>
      <c r="L23" s="52">
        <v>165</v>
      </c>
      <c r="M23" s="52">
        <v>107</v>
      </c>
      <c r="N23" s="52"/>
      <c r="O23" s="52">
        <v>116</v>
      </c>
      <c r="P23" s="52">
        <v>12</v>
      </c>
      <c r="Q23" s="52">
        <v>6</v>
      </c>
      <c r="R23" s="52">
        <v>86</v>
      </c>
      <c r="S23" s="52">
        <v>4</v>
      </c>
      <c r="T23" s="52">
        <v>564</v>
      </c>
      <c r="U23" s="52">
        <v>10</v>
      </c>
      <c r="V23" s="52"/>
      <c r="W23" s="52">
        <v>102</v>
      </c>
      <c r="X23" s="52">
        <v>22</v>
      </c>
      <c r="Y23" s="52">
        <v>8</v>
      </c>
      <c r="Z23" s="52"/>
      <c r="AA23" s="52"/>
      <c r="AB23" s="52">
        <v>39</v>
      </c>
      <c r="AC23" s="52"/>
      <c r="AD23" s="52">
        <v>4</v>
      </c>
      <c r="AE23" s="52">
        <f>SUM(L23:AD23)</f>
        <v>1245</v>
      </c>
      <c r="AF23" s="52">
        <v>56909</v>
      </c>
    </row>
    <row r="24" spans="1:32" s="5" customFormat="1" ht="12.75">
      <c r="A24" s="18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0"/>
      <c r="AE24" s="70"/>
      <c r="AF24" s="61"/>
    </row>
    <row r="25" spans="1:32" s="5" customFormat="1" ht="12.75">
      <c r="A25" s="18"/>
      <c r="B25" s="99" t="s">
        <v>171</v>
      </c>
      <c r="C25" s="99"/>
      <c r="D25" s="99"/>
      <c r="E25" s="99"/>
      <c r="F25" s="99"/>
      <c r="G25" s="99"/>
      <c r="H25" s="99"/>
      <c r="I25" s="99"/>
      <c r="J25" s="100"/>
      <c r="K25" s="48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70"/>
      <c r="AF25" s="61"/>
    </row>
    <row r="26" spans="1:32" s="5" customFormat="1" ht="12.75">
      <c r="A26" s="18"/>
      <c r="B26" s="86" t="s">
        <v>147</v>
      </c>
      <c r="C26" s="86"/>
      <c r="D26" s="86"/>
      <c r="E26" s="86"/>
      <c r="F26" s="86"/>
      <c r="G26" s="86"/>
      <c r="H26" s="86"/>
      <c r="I26" s="86"/>
      <c r="J26" s="86"/>
      <c r="K26" s="51" t="s">
        <v>205</v>
      </c>
      <c r="L26" s="52">
        <v>5</v>
      </c>
      <c r="M26" s="55" t="s">
        <v>180</v>
      </c>
      <c r="N26" s="52"/>
      <c r="O26" s="52">
        <v>1</v>
      </c>
      <c r="P26" s="52">
        <v>1</v>
      </c>
      <c r="Q26" s="55" t="s">
        <v>180</v>
      </c>
      <c r="R26" s="55" t="s">
        <v>180</v>
      </c>
      <c r="S26" s="55" t="s">
        <v>180</v>
      </c>
      <c r="T26" s="52">
        <v>1</v>
      </c>
      <c r="U26" s="55" t="s">
        <v>180</v>
      </c>
      <c r="V26" s="52"/>
      <c r="W26" s="52">
        <v>1</v>
      </c>
      <c r="X26" s="52">
        <v>2</v>
      </c>
      <c r="Y26" s="52">
        <v>1</v>
      </c>
      <c r="Z26" s="52"/>
      <c r="AA26" s="52"/>
      <c r="AB26" s="55" t="s">
        <v>180</v>
      </c>
      <c r="AC26" s="52"/>
      <c r="AD26" s="55" t="s">
        <v>180</v>
      </c>
      <c r="AE26" s="52">
        <f>SUM(L26:AD26)</f>
        <v>12</v>
      </c>
      <c r="AF26" s="52">
        <v>880</v>
      </c>
    </row>
    <row r="27" spans="1:32" s="5" customFormat="1" ht="12.75">
      <c r="A27" s="18"/>
      <c r="B27" s="86" t="s">
        <v>179</v>
      </c>
      <c r="C27" s="86"/>
      <c r="D27" s="86"/>
      <c r="E27" s="86"/>
      <c r="F27" s="86"/>
      <c r="G27" s="86"/>
      <c r="H27" s="86"/>
      <c r="I27" s="86"/>
      <c r="J27" s="86"/>
      <c r="K27" s="51" t="s">
        <v>206</v>
      </c>
      <c r="L27" s="52">
        <v>5</v>
      </c>
      <c r="M27" s="55" t="s">
        <v>180</v>
      </c>
      <c r="N27" s="52"/>
      <c r="O27" s="52">
        <v>2</v>
      </c>
      <c r="P27" s="52">
        <v>3</v>
      </c>
      <c r="Q27" s="55" t="s">
        <v>180</v>
      </c>
      <c r="R27" s="55" t="s">
        <v>180</v>
      </c>
      <c r="S27" s="55" t="s">
        <v>180</v>
      </c>
      <c r="T27" s="52">
        <v>4</v>
      </c>
      <c r="U27" s="55" t="s">
        <v>180</v>
      </c>
      <c r="V27" s="52"/>
      <c r="W27" s="52">
        <v>2</v>
      </c>
      <c r="X27" s="52">
        <v>4</v>
      </c>
      <c r="Y27" s="52">
        <v>1</v>
      </c>
      <c r="Z27" s="52"/>
      <c r="AA27" s="52"/>
      <c r="AB27" s="64" t="s">
        <v>180</v>
      </c>
      <c r="AC27" s="52"/>
      <c r="AD27" s="64" t="s">
        <v>180</v>
      </c>
      <c r="AE27" s="52">
        <f>SUM(L27:AD27)</f>
        <v>21</v>
      </c>
      <c r="AF27" s="52">
        <v>1850</v>
      </c>
    </row>
    <row r="28" spans="1:32" ht="12.75">
      <c r="A28" s="10"/>
      <c r="B28" s="56"/>
      <c r="C28" s="63"/>
      <c r="D28" s="63"/>
      <c r="E28" s="63"/>
      <c r="F28" s="63"/>
      <c r="G28" s="63"/>
      <c r="H28" s="63"/>
      <c r="I28" s="63"/>
      <c r="J28" s="63"/>
      <c r="K28" s="63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0"/>
      <c r="AE28" s="70"/>
      <c r="AF28" s="61"/>
    </row>
    <row r="29" spans="1:32" ht="12.75">
      <c r="A29" s="10"/>
      <c r="B29" s="99" t="s">
        <v>172</v>
      </c>
      <c r="C29" s="99"/>
      <c r="D29" s="99"/>
      <c r="E29" s="99"/>
      <c r="F29" s="99"/>
      <c r="G29" s="99"/>
      <c r="H29" s="99"/>
      <c r="I29" s="99"/>
      <c r="J29" s="100"/>
      <c r="K29" s="48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70"/>
      <c r="AF29" s="61"/>
    </row>
    <row r="30" spans="1:32" ht="12.75">
      <c r="A30" s="10"/>
      <c r="B30" s="86" t="s">
        <v>147</v>
      </c>
      <c r="C30" s="86"/>
      <c r="D30" s="86"/>
      <c r="E30" s="86"/>
      <c r="F30" s="86"/>
      <c r="G30" s="86"/>
      <c r="H30" s="86"/>
      <c r="I30" s="86"/>
      <c r="J30" s="86"/>
      <c r="K30" s="51" t="s">
        <v>207</v>
      </c>
      <c r="L30" s="55" t="s">
        <v>180</v>
      </c>
      <c r="M30" s="55" t="s">
        <v>180</v>
      </c>
      <c r="N30" s="52"/>
      <c r="O30" s="55" t="s">
        <v>180</v>
      </c>
      <c r="P30" s="55" t="s">
        <v>180</v>
      </c>
      <c r="Q30" s="55" t="s">
        <v>180</v>
      </c>
      <c r="R30" s="55" t="s">
        <v>180</v>
      </c>
      <c r="S30" s="55" t="s">
        <v>180</v>
      </c>
      <c r="T30" s="55" t="s">
        <v>180</v>
      </c>
      <c r="U30" s="55" t="s">
        <v>180</v>
      </c>
      <c r="V30" s="52"/>
      <c r="W30" s="55" t="s">
        <v>180</v>
      </c>
      <c r="X30" s="52">
        <v>1</v>
      </c>
      <c r="Y30" s="55" t="s">
        <v>180</v>
      </c>
      <c r="Z30" s="52"/>
      <c r="AA30" s="52"/>
      <c r="AB30" s="55" t="s">
        <v>180</v>
      </c>
      <c r="AC30" s="52"/>
      <c r="AD30" s="55" t="s">
        <v>180</v>
      </c>
      <c r="AE30" s="54">
        <v>1</v>
      </c>
      <c r="AF30" s="52">
        <v>56</v>
      </c>
    </row>
    <row r="31" spans="1:32" ht="12.75">
      <c r="A31" s="10"/>
      <c r="B31" s="86" t="s">
        <v>173</v>
      </c>
      <c r="C31" s="86"/>
      <c r="D31" s="86"/>
      <c r="E31" s="86"/>
      <c r="F31" s="86"/>
      <c r="G31" s="86"/>
      <c r="H31" s="86"/>
      <c r="I31" s="86"/>
      <c r="J31" s="86"/>
      <c r="K31" s="51" t="s">
        <v>208</v>
      </c>
      <c r="L31" s="55" t="s">
        <v>180</v>
      </c>
      <c r="M31" s="55" t="s">
        <v>180</v>
      </c>
      <c r="N31" s="52"/>
      <c r="O31" s="55" t="s">
        <v>180</v>
      </c>
      <c r="P31" s="55" t="s">
        <v>180</v>
      </c>
      <c r="Q31" s="55" t="s">
        <v>180</v>
      </c>
      <c r="R31" s="55" t="s">
        <v>180</v>
      </c>
      <c r="S31" s="55" t="s">
        <v>180</v>
      </c>
      <c r="T31" s="55" t="s">
        <v>180</v>
      </c>
      <c r="U31" s="55" t="s">
        <v>180</v>
      </c>
      <c r="V31" s="52"/>
      <c r="W31" s="55" t="s">
        <v>180</v>
      </c>
      <c r="X31" s="52">
        <v>2</v>
      </c>
      <c r="Y31" s="55" t="s">
        <v>180</v>
      </c>
      <c r="Z31" s="52"/>
      <c r="AA31" s="52"/>
      <c r="AB31" s="55" t="s">
        <v>180</v>
      </c>
      <c r="AC31" s="52"/>
      <c r="AD31" s="64" t="s">
        <v>180</v>
      </c>
      <c r="AE31" s="54">
        <v>2</v>
      </c>
      <c r="AF31" s="52">
        <v>258</v>
      </c>
    </row>
    <row r="32" spans="1:32" ht="12.75">
      <c r="A32" s="10"/>
      <c r="B32" s="86"/>
      <c r="C32" s="86"/>
      <c r="D32" s="86"/>
      <c r="E32" s="86"/>
      <c r="F32" s="86"/>
      <c r="G32" s="86"/>
      <c r="H32" s="86"/>
      <c r="I32" s="86"/>
      <c r="J32" s="86"/>
      <c r="K32" s="51"/>
      <c r="L32" s="55"/>
      <c r="M32" s="55"/>
      <c r="N32" s="52"/>
      <c r="O32" s="55"/>
      <c r="P32" s="55"/>
      <c r="Q32" s="55"/>
      <c r="R32" s="55"/>
      <c r="S32" s="55"/>
      <c r="T32" s="55"/>
      <c r="U32" s="55"/>
      <c r="V32" s="52"/>
      <c r="W32" s="64"/>
      <c r="X32" s="52"/>
      <c r="Y32" s="64"/>
      <c r="Z32" s="52"/>
      <c r="AA32" s="52"/>
      <c r="AB32" s="64"/>
      <c r="AC32" s="52"/>
      <c r="AD32" s="55"/>
      <c r="AE32" s="54"/>
      <c r="AF32" s="61"/>
    </row>
    <row r="33" spans="1:32" ht="13.5" customHeight="1">
      <c r="A33" s="10"/>
      <c r="B33" s="102" t="s">
        <v>145</v>
      </c>
      <c r="C33" s="102"/>
      <c r="D33" s="102"/>
      <c r="E33" s="102"/>
      <c r="F33" s="102"/>
      <c r="G33" s="102"/>
      <c r="H33" s="102"/>
      <c r="I33" s="102"/>
      <c r="J33" s="102"/>
      <c r="K33" s="73"/>
      <c r="L33" s="74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61"/>
    </row>
    <row r="34" spans="1:32" ht="12.75" customHeight="1">
      <c r="A34" s="10"/>
      <c r="B34" s="103" t="s">
        <v>174</v>
      </c>
      <c r="C34" s="103"/>
      <c r="D34" s="103"/>
      <c r="E34" s="103"/>
      <c r="F34" s="103"/>
      <c r="G34" s="103"/>
      <c r="H34" s="103"/>
      <c r="I34" s="103"/>
      <c r="J34" s="103"/>
      <c r="K34" s="51" t="s">
        <v>209</v>
      </c>
      <c r="L34" s="52">
        <f>SUM(L22+L26)</f>
        <v>40</v>
      </c>
      <c r="M34" s="55" t="s">
        <v>180</v>
      </c>
      <c r="N34" s="52"/>
      <c r="O34" s="52">
        <f>SUM(O22+O26)</f>
        <v>33</v>
      </c>
      <c r="P34" s="52">
        <f>SUM(P22+P26)</f>
        <v>5</v>
      </c>
      <c r="Q34" s="55" t="s">
        <v>180</v>
      </c>
      <c r="R34" s="55" t="s">
        <v>180</v>
      </c>
      <c r="S34" s="55" t="s">
        <v>180</v>
      </c>
      <c r="T34" s="52">
        <f>SUM(T22+T26)</f>
        <v>42</v>
      </c>
      <c r="U34" s="55" t="s">
        <v>180</v>
      </c>
      <c r="V34" s="52"/>
      <c r="W34" s="52">
        <f aca="true" t="shared" si="0" ref="W34:Y35">SUM(W22+W26)</f>
        <v>12</v>
      </c>
      <c r="X34" s="52">
        <f t="shared" si="0"/>
        <v>6</v>
      </c>
      <c r="Y34" s="52">
        <f t="shared" si="0"/>
        <v>3</v>
      </c>
      <c r="Z34" s="52"/>
      <c r="AA34" s="52"/>
      <c r="AB34" s="55" t="s">
        <v>180</v>
      </c>
      <c r="AC34" s="52"/>
      <c r="AD34" s="55" t="s">
        <v>180</v>
      </c>
      <c r="AE34" s="52">
        <f>SUM(AE22+AE26)</f>
        <v>202</v>
      </c>
      <c r="AF34" s="52">
        <f>SUM(AF22+AF26)</f>
        <v>10047</v>
      </c>
    </row>
    <row r="35" spans="1:32" ht="13.5" customHeight="1">
      <c r="A35" s="10"/>
      <c r="B35" s="103" t="s">
        <v>181</v>
      </c>
      <c r="C35" s="103"/>
      <c r="D35" s="103"/>
      <c r="E35" s="103"/>
      <c r="F35" s="103"/>
      <c r="G35" s="103"/>
      <c r="H35" s="103"/>
      <c r="I35" s="103"/>
      <c r="J35" s="103"/>
      <c r="K35" s="51" t="s">
        <v>210</v>
      </c>
      <c r="L35" s="52">
        <f>SUM(L23+L27)</f>
        <v>170</v>
      </c>
      <c r="M35" s="55" t="s">
        <v>180</v>
      </c>
      <c r="N35" s="52"/>
      <c r="O35" s="52">
        <f>SUM(O23+O27)</f>
        <v>118</v>
      </c>
      <c r="P35" s="52">
        <f>SUM(P23+P27)</f>
        <v>15</v>
      </c>
      <c r="Q35" s="55" t="s">
        <v>180</v>
      </c>
      <c r="R35" s="64" t="s">
        <v>180</v>
      </c>
      <c r="S35" s="64" t="s">
        <v>180</v>
      </c>
      <c r="T35" s="52">
        <f>SUM(T23+T27)</f>
        <v>568</v>
      </c>
      <c r="U35" s="64" t="s">
        <v>180</v>
      </c>
      <c r="V35" s="52"/>
      <c r="W35" s="52">
        <f t="shared" si="0"/>
        <v>104</v>
      </c>
      <c r="X35" s="52">
        <f t="shared" si="0"/>
        <v>26</v>
      </c>
      <c r="Y35" s="52">
        <f t="shared" si="0"/>
        <v>9</v>
      </c>
      <c r="Z35" s="52"/>
      <c r="AA35" s="52"/>
      <c r="AB35" s="64" t="s">
        <v>180</v>
      </c>
      <c r="AC35" s="52"/>
      <c r="AD35" s="64" t="s">
        <v>180</v>
      </c>
      <c r="AE35" s="52">
        <f>SUM(AE23+AE27)</f>
        <v>1266</v>
      </c>
      <c r="AF35" s="52">
        <f>SUM(AF23+AF27)</f>
        <v>58759</v>
      </c>
    </row>
    <row r="37" spans="1:31" ht="12.75" customHeight="1">
      <c r="A37" s="10"/>
      <c r="B37" s="26" t="s">
        <v>187</v>
      </c>
      <c r="C37" s="16"/>
      <c r="D37" s="16"/>
      <c r="E37" s="16"/>
      <c r="F37" s="16"/>
      <c r="G37" s="16"/>
      <c r="H37" s="16"/>
      <c r="I37" s="16"/>
      <c r="J37" s="16"/>
      <c r="K37" s="16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8"/>
      <c r="AD37" s="8"/>
      <c r="AE37" s="5"/>
    </row>
    <row r="38" spans="1:30" ht="12.75" customHeight="1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8"/>
      <c r="Z38" s="8"/>
      <c r="AA38" s="8"/>
      <c r="AB38" s="8"/>
      <c r="AC38" s="8"/>
      <c r="AD38" s="8"/>
    </row>
    <row r="39" spans="1:30" ht="12.75" customHeight="1">
      <c r="A39" s="1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8"/>
      <c r="Z39" s="8"/>
      <c r="AA39" s="8"/>
      <c r="AB39" s="8"/>
      <c r="AC39" s="8"/>
      <c r="AD39" s="8"/>
    </row>
    <row r="40" spans="1:30" ht="12.75">
      <c r="A40" s="10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8"/>
      <c r="Z40" s="8"/>
      <c r="AA40" s="8"/>
      <c r="AB40" s="8"/>
      <c r="AC40" s="8"/>
      <c r="AD40" s="8"/>
    </row>
    <row r="41" spans="1:30" ht="12.75">
      <c r="A41" s="1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8"/>
      <c r="Z41" s="8"/>
      <c r="AA41" s="8"/>
      <c r="AB41" s="8"/>
      <c r="AC41" s="8"/>
      <c r="AD41" s="8"/>
    </row>
    <row r="42" spans="1:30" ht="12.75">
      <c r="A42" s="10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8"/>
      <c r="Z42" s="8"/>
      <c r="AA42" s="8"/>
      <c r="AB42" s="8"/>
      <c r="AC42" s="8"/>
      <c r="AD42" s="8"/>
    </row>
    <row r="43" spans="1:30" ht="12.75">
      <c r="A43" s="1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8"/>
      <c r="Z43" s="8"/>
      <c r="AA43" s="8"/>
      <c r="AB43" s="8"/>
      <c r="AC43" s="8"/>
      <c r="AD43" s="8"/>
    </row>
    <row r="44" spans="1:30" ht="12.75">
      <c r="A44" s="10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8"/>
      <c r="Z44" s="8"/>
      <c r="AA44" s="8"/>
      <c r="AB44" s="8"/>
      <c r="AC44" s="8"/>
      <c r="AD44" s="8"/>
    </row>
    <row r="45" spans="1:30" ht="12.75">
      <c r="A45" s="10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8"/>
      <c r="Z45" s="8"/>
      <c r="AA45" s="8"/>
      <c r="AB45" s="8"/>
      <c r="AC45" s="8"/>
      <c r="AD45" s="8"/>
    </row>
    <row r="46" spans="1:30" ht="12.75">
      <c r="A46" s="1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8"/>
      <c r="Z46" s="8"/>
      <c r="AA46" s="8"/>
      <c r="AB46" s="8"/>
      <c r="AC46" s="8"/>
      <c r="AD46" s="8"/>
    </row>
    <row r="47" spans="1:30" ht="12.75">
      <c r="A47" s="10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8"/>
      <c r="Z47" s="8"/>
      <c r="AA47" s="8"/>
      <c r="AB47" s="8"/>
      <c r="AC47" s="8"/>
      <c r="AD47" s="8"/>
    </row>
    <row r="48" spans="1:30" ht="12.75">
      <c r="A48" s="10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8"/>
      <c r="Z48" s="8"/>
      <c r="AA48" s="8"/>
      <c r="AB48" s="8"/>
      <c r="AC48" s="8"/>
      <c r="AD48" s="8"/>
    </row>
    <row r="49" spans="1:30" ht="12.75">
      <c r="A49" s="10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8"/>
      <c r="Z49" s="8"/>
      <c r="AA49" s="8"/>
      <c r="AB49" s="8"/>
      <c r="AC49" s="8"/>
      <c r="AD49" s="8"/>
    </row>
    <row r="50" spans="1:30" ht="12.75">
      <c r="A50" s="10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8"/>
      <c r="Z50" s="8"/>
      <c r="AA50" s="8"/>
      <c r="AB50" s="8"/>
      <c r="AC50" s="8"/>
      <c r="AD50" s="8"/>
    </row>
    <row r="51" spans="1:30" ht="12.75">
      <c r="A51" s="10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8"/>
      <c r="Z51" s="8"/>
      <c r="AA51" s="8"/>
      <c r="AB51" s="8"/>
      <c r="AC51" s="8"/>
      <c r="AD51" s="8"/>
    </row>
    <row r="52" spans="1:30" ht="12.75">
      <c r="A52" s="1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8"/>
      <c r="Z52" s="8"/>
      <c r="AA52" s="8"/>
      <c r="AB52" s="8"/>
      <c r="AC52" s="8"/>
      <c r="AD52" s="8"/>
    </row>
    <row r="53" spans="1:30" ht="12.75">
      <c r="A53" s="10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8"/>
      <c r="Z53" s="8"/>
      <c r="AA53" s="8"/>
      <c r="AB53" s="8"/>
      <c r="AC53" s="8"/>
      <c r="AD53" s="8"/>
    </row>
    <row r="54" spans="1:30" ht="12.75">
      <c r="A54" s="10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8"/>
      <c r="Z54" s="8"/>
      <c r="AA54" s="8"/>
      <c r="AB54" s="8"/>
      <c r="AC54" s="8"/>
      <c r="AD54" s="8"/>
    </row>
    <row r="55" spans="1:30" ht="12.75">
      <c r="A55" s="1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8"/>
      <c r="Z55" s="8"/>
      <c r="AA55" s="8"/>
      <c r="AB55" s="8"/>
      <c r="AC55" s="8"/>
      <c r="AD55" s="8"/>
    </row>
    <row r="56" spans="1:30" ht="12.75">
      <c r="A56" s="10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8"/>
      <c r="Z56" s="8"/>
      <c r="AA56" s="8"/>
      <c r="AB56" s="8"/>
      <c r="AC56" s="8"/>
      <c r="AD56" s="8"/>
    </row>
    <row r="57" spans="1:24" ht="12.75">
      <c r="A57" s="1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2:11" ht="12.7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12.7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12.7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12.7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12.7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12.7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12.7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12.7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12.7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12.7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12.7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12.7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12.7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12.7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12.7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12.7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12.7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12.7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12.7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12.7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12.7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12.7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12.7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12.7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12.7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12.7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12.7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12.7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12.7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12.7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12.7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12.7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12.7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12.7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12.7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12.7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12.7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12.7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12.7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12.7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12.7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12.7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12.7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12.7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12.7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12.7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12.7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12.7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12.7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12.7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12.7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12.7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12.7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12.7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12.7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12.7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12.7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12.75"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2:11" ht="12.75"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2:11" ht="12.75"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2:11" ht="12.75"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2:11" ht="12.75">
      <c r="B263" s="4"/>
      <c r="C263" s="4"/>
      <c r="D263" s="4"/>
      <c r="E263" s="4"/>
      <c r="F263" s="4"/>
      <c r="G263" s="4"/>
      <c r="H263" s="4"/>
      <c r="I263" s="4"/>
      <c r="J263" s="4"/>
      <c r="K263" s="4"/>
    </row>
  </sheetData>
  <mergeCells count="41">
    <mergeCell ref="A1:P1"/>
    <mergeCell ref="A2:P2"/>
    <mergeCell ref="A3:P3"/>
    <mergeCell ref="A4:P4"/>
    <mergeCell ref="A6:E6"/>
    <mergeCell ref="J11:L11"/>
    <mergeCell ref="L17:L18"/>
    <mergeCell ref="M17:M18"/>
    <mergeCell ref="N17:N18"/>
    <mergeCell ref="O17:O18"/>
    <mergeCell ref="P17:P18"/>
    <mergeCell ref="Q17:Q18"/>
    <mergeCell ref="X17:X18"/>
    <mergeCell ref="Y17:Y18"/>
    <mergeCell ref="R17:R18"/>
    <mergeCell ref="S17:S18"/>
    <mergeCell ref="T17:T18"/>
    <mergeCell ref="U17:U18"/>
    <mergeCell ref="AD17:AD18"/>
    <mergeCell ref="AE17:AE18"/>
    <mergeCell ref="AF17:AF18"/>
    <mergeCell ref="B19:J19"/>
    <mergeCell ref="Z17:Z18"/>
    <mergeCell ref="AA17:AA18"/>
    <mergeCell ref="AB17:AB18"/>
    <mergeCell ref="AC17:AC18"/>
    <mergeCell ref="V17:V18"/>
    <mergeCell ref="W17:W18"/>
    <mergeCell ref="B25:J25"/>
    <mergeCell ref="B26:J26"/>
    <mergeCell ref="B27:J27"/>
    <mergeCell ref="B21:J21"/>
    <mergeCell ref="B22:J22"/>
    <mergeCell ref="B23:J23"/>
    <mergeCell ref="B33:J33"/>
    <mergeCell ref="B34:J34"/>
    <mergeCell ref="B35:J35"/>
    <mergeCell ref="B29:J29"/>
    <mergeCell ref="B30:J30"/>
    <mergeCell ref="B31:J31"/>
    <mergeCell ref="B32:J32"/>
  </mergeCells>
  <printOptions/>
  <pageMargins left="0.75" right="0.75" top="1" bottom="1" header="0" footer="0"/>
  <pageSetup horizontalDpi="600" verticalDpi="600" orientation="landscape" paperSize="124" scale="50" r:id="rId3"/>
  <legacyDrawing r:id="rId2"/>
  <oleObjects>
    <oleObject progId="" shapeId="4659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2007-07-25T21:41:17Z</cp:lastPrinted>
  <dcterms:created xsi:type="dcterms:W3CDTF">2005-09-05T18:56:16Z</dcterms:created>
  <dcterms:modified xsi:type="dcterms:W3CDTF">2007-07-25T21:41:27Z</dcterms:modified>
  <cp:category/>
  <cp:version/>
  <cp:contentType/>
  <cp:contentStatus/>
</cp:coreProperties>
</file>