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10-06" sheetId="1" r:id="rId1"/>
    <sheet name="Hoja2" sheetId="2" r:id="rId2"/>
    <sheet name="Hoja3" sheetId="3" r:id="rId3"/>
  </sheets>
  <definedNames>
    <definedName name="_xlnm.Print_Area" localSheetId="0">'Tabla 10-06'!$B$1:$N$88</definedName>
    <definedName name="_xlnm.Print_Titles" localSheetId="0">'Tabla 10-06'!$17:$18</definedName>
  </definedNames>
  <calcPr fullCalcOnLoad="1"/>
</workbook>
</file>

<file path=xl/sharedStrings.xml><?xml version="1.0" encoding="utf-8"?>
<sst xmlns="http://schemas.openxmlformats.org/spreadsheetml/2006/main" count="182" uniqueCount="182">
  <si>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</si>
  <si>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</si>
  <si>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</si>
  <si>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</si>
  <si>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</si>
  <si>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</si>
  <si>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</si>
  <si>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</si>
  <si>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 xml:space="preserve">Número de personas </t>
  </si>
  <si>
    <t>Código Departamento y Municipio</t>
  </si>
  <si>
    <t>Código de campo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</si>
  <si>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</si>
  <si>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</si>
  <si>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</si>
  <si>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</si>
  <si>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</si>
  <si>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</si>
  <si>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</si>
  <si>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</si>
  <si>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</si>
  <si>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T3A14PP</t>
  </si>
  <si>
    <t>10g Población de 5 a 6 años inscritos inicial preprimaria</t>
  </si>
  <si>
    <t>T5A6PP</t>
  </si>
  <si>
    <t>10h Población de 3 a 14 años inscritos inial preprimaria Hombre</t>
  </si>
  <si>
    <t>T3A14PPH</t>
  </si>
  <si>
    <t>10i Población de 3 a 14 años inscritos preprimaria Mujer</t>
  </si>
  <si>
    <t>T3A14PPM</t>
  </si>
  <si>
    <t>10j Población de 3 a 14 años inscritos inicial preprimaria Urbano</t>
  </si>
  <si>
    <t>T3A14PPUR</t>
  </si>
  <si>
    <t>10k Población de 3 a 14 años inscritos preprimaria Rural</t>
  </si>
  <si>
    <t>T3A14PPRU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</si>
  <si>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</si>
  <si>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</si>
  <si>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</si>
  <si>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</si>
  <si>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</si>
  <si>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</si>
  <si>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</si>
  <si>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</si>
  <si>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</si>
  <si>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</si>
  <si>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</si>
  <si>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</si>
  <si>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</si>
  <si>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POB6A15H</t>
  </si>
  <si>
    <t>10v Población de 6 a 15 años Mujer</t>
  </si>
  <si>
    <t>POB6A15M</t>
  </si>
  <si>
    <t>10y Población de 6 a 15 años inscritos inicial en Primaria</t>
  </si>
  <si>
    <t>T6A15PR</t>
  </si>
  <si>
    <t>10z Población de 7 a 12 años inscritos inicial en Primaria</t>
  </si>
  <si>
    <t>T7A12PR</t>
  </si>
  <si>
    <t>10aa Población 6 a 15 años inscritos inicial en Primaria Hombre</t>
  </si>
  <si>
    <t>T6A15PRH</t>
  </si>
  <si>
    <t>10ab Población 6 a 15 años inscritos inicial en Primaria Mujer</t>
  </si>
  <si>
    <t>T6A15PRM</t>
  </si>
  <si>
    <t>10ac Población 6 a 15 años inscritos inicial en Primaria Urbano</t>
  </si>
  <si>
    <t>T6A15PRUR</t>
  </si>
  <si>
    <t>10ad Población 6 a 15 años inscritos inicial en Primaria Rural</t>
  </si>
  <si>
    <t>T6A15PRRU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</si>
  <si>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</si>
  <si>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</si>
  <si>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</si>
  <si>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</si>
  <si>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</si>
  <si>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</si>
  <si>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</si>
  <si>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</si>
  <si>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</si>
  <si>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</si>
  <si>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</si>
  <si>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</si>
  <si>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</si>
  <si>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POB12A21H</t>
  </si>
  <si>
    <t>10an Población de 12 a 21 años Mujer</t>
  </si>
  <si>
    <t>POB12A21M</t>
  </si>
  <si>
    <t>10aq Población de 12 a 21 años inscrita inicial en Básicos</t>
  </si>
  <si>
    <t>T12A21BA</t>
  </si>
  <si>
    <t>10ar Población de 13 a 15 años inscrita inicial en Básicos</t>
  </si>
  <si>
    <t>T13A15BA</t>
  </si>
  <si>
    <t>10as Población de 12 a 21 años inscritos inicial Básicos Hombre</t>
  </si>
  <si>
    <t>T12A21BAH</t>
  </si>
  <si>
    <t>10at Población de 12 a 21 años inscritos inicial Básicos Mujer</t>
  </si>
  <si>
    <t>T12A21BAM</t>
  </si>
  <si>
    <t>10au Población de 12 a 21 años inscritos inicial Básicos Urbano</t>
  </si>
  <si>
    <t>T12A21BAUR</t>
  </si>
  <si>
    <t>10av Población de 12 a 21 años inscritos inicial Básicos Rural</t>
  </si>
  <si>
    <t>T12A21BARU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</si>
  <si>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</si>
  <si>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</si>
  <si>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</si>
  <si>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</si>
  <si>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</si>
  <si>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</si>
  <si>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</si>
  <si>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</si>
  <si>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</si>
  <si>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</si>
  <si>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</si>
  <si>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</si>
  <si>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</si>
  <si>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POB15A21H</t>
  </si>
  <si>
    <t>10bf Población de 15 a 21 años Mujer</t>
  </si>
  <si>
    <t>POB15A21M</t>
  </si>
  <si>
    <t>10bi Población de 15 a 21 años inscrita inicial en Diversificado</t>
  </si>
  <si>
    <t>T15A21DV</t>
  </si>
  <si>
    <t>10bj Población de 16 a 18 años inscrita inicial en Diversificado</t>
  </si>
  <si>
    <t>T16A18DV</t>
  </si>
  <si>
    <t>10bk Población de 15 a 21 años inscrita inicial en Diversificado Hombre</t>
  </si>
  <si>
    <t>T15A21DVH</t>
  </si>
  <si>
    <t>10bl Población de 15 a 21 años inscrita inicial en Diversificado Mujer</t>
  </si>
  <si>
    <t>T15A21DVM</t>
  </si>
  <si>
    <t>10bm Población de 15 a 21 años inscrita inicial en Diversificado Urbano</t>
  </si>
  <si>
    <t>T15A21DVUR</t>
  </si>
  <si>
    <t>10bn Población de 15 a 21 años inscrita inicial en Diversificado Rural</t>
  </si>
  <si>
    <t>T15A21DVRU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</si>
  <si>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</si>
  <si>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</si>
  <si>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</si>
  <si>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</si>
  <si>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</si>
  <si>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</si>
  <si>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</si>
  <si>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</si>
  <si>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</si>
  <si>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</si>
  <si>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</si>
  <si>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</si>
  <si>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</si>
  <si>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</si>
  <si>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</si>
  <si>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</si>
  <si>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</si>
  <si>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</si>
  <si>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</si>
  <si>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</si>
  <si>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</si>
  <si>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</si>
  <si>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</si>
  <si>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</si>
  <si>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</si>
  <si>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</si>
  <si>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</si>
  <si>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</si>
  <si>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</si>
  <si>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</si>
  <si>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</si>
  <si>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</si>
  <si>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</si>
  <si>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</si>
  <si>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</si>
  <si>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</si>
  <si>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</si>
  <si>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</si>
  <si>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</si>
  <si>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</si>
  <si>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</si>
  <si>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</si>
  <si>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</si>
  <si>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</si>
  <si>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</si>
  <si>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</si>
  <si>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</si>
  <si>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</si>
  <si>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</si>
  <si>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</si>
  <si>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</si>
  <si>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</si>
  <si>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</si>
  <si>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</si>
  <si>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</si>
  <si>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</si>
  <si>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</si>
  <si>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</si>
  <si>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</si>
  <si>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</si>
  <si>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</si>
  <si>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</si>
  <si>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</si>
  <si>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</si>
  <si>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</si>
  <si>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>10 -06</t>
  </si>
  <si>
    <t>Municipios del Departamento de Santa Rosa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</si>
</sst>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/>
    </xf>
    <xf numFmtId="164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142875</xdr:rowOff>
    </xdr:from>
    <xdr:to>
      <xdr:col>11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66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88"/>
  <sheetViews>
    <sheetView tabSelected="1" zoomScale="75" zoomScaleNormal="75" workbookViewId="0" topLeftCell="A16">
      <selection activeCell="F81" sqref="F81"/>
    </sheetView>
  </sheetViews>
  <sheetFormatPr defaultColWidth="11.421875" defaultRowHeight="12.75"/>
  <cols>
    <col min="1" max="1" width="5.421875" style="0" customWidth="1"/>
    <col min="3" max="3" width="15.8515625" style="0" customWidth="1"/>
    <col min="4" max="4" width="49.28125" style="0" customWidth="1"/>
    <col min="5" max="5" width="14.7109375" style="0" customWidth="1"/>
    <col min="6" max="6" width="11.7109375" style="0" customWidth="1"/>
    <col min="7" max="7" width="11.00390625" style="0" customWidth="1"/>
    <col min="8" max="8" width="14.421875" style="0" customWidth="1"/>
    <col min="9" max="9" width="14.00390625" style="0" customWidth="1"/>
    <col min="11" max="11" width="10.7109375" style="0" customWidth="1"/>
    <col min="12" max="12" width="11.00390625" style="0" customWidth="1"/>
    <col min="13" max="13" width="12.8515625" style="0" customWidth="1"/>
    <col min="14" max="14" width="12.57421875" style="0" customWidth="1"/>
    <col min="20" max="20" width="14.8515625" style="0" customWidth="1"/>
  </cols>
  <sheetData>
    <row r="1" spans="2:13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2:13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2:13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</row>
    <row r="4" spans="2:13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55" t="s">
        <v>4</v>
      </c>
      <c r="C6" s="56"/>
      <c r="D6" s="4"/>
      <c r="E6" s="49" t="s">
        <v>180</v>
      </c>
      <c r="F6" s="9"/>
      <c r="G6" s="3"/>
      <c r="H6" s="3"/>
      <c r="I6" s="3"/>
      <c r="J6" s="3"/>
      <c r="K6" s="3"/>
      <c r="L6" s="3"/>
      <c r="M6" s="3"/>
    </row>
    <row r="7" spans="2:13" ht="15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31" customFormat="1" ht="12.75">
      <c r="B8" s="25" t="s">
        <v>5</v>
      </c>
      <c r="C8" s="26"/>
      <c r="D8" s="27" t="s">
        <v>141</v>
      </c>
      <c r="E8" s="27"/>
      <c r="F8" s="27"/>
      <c r="G8" s="27"/>
      <c r="H8" s="28"/>
      <c r="I8" s="29"/>
      <c r="J8" s="29"/>
      <c r="K8" s="29"/>
      <c r="L8" s="30"/>
      <c r="M8" s="30"/>
    </row>
    <row r="9" spans="2:13" s="37" customFormat="1" ht="14.25" customHeight="1">
      <c r="B9" s="32" t="s">
        <v>142</v>
      </c>
      <c r="C9" s="33"/>
      <c r="D9" s="34" t="s">
        <v>143</v>
      </c>
      <c r="E9" s="34"/>
      <c r="F9" s="34"/>
      <c r="G9" s="34"/>
      <c r="H9" s="35"/>
      <c r="I9" s="33"/>
      <c r="J9" s="33"/>
      <c r="K9" s="33"/>
      <c r="L9" s="36"/>
      <c r="M9" s="36"/>
    </row>
    <row r="10" spans="2:13" s="31" customFormat="1" ht="12.75">
      <c r="B10" s="32"/>
      <c r="C10" s="33"/>
      <c r="D10" s="34" t="s">
        <v>144</v>
      </c>
      <c r="E10" s="34"/>
      <c r="F10" s="34"/>
      <c r="G10" s="34"/>
      <c r="H10" s="35"/>
      <c r="I10" s="29"/>
      <c r="J10" s="29"/>
      <c r="K10" s="29"/>
      <c r="L10" s="30"/>
      <c r="M10" s="30"/>
    </row>
    <row r="11" spans="2:13" s="31" customFormat="1" ht="12.75">
      <c r="B11" s="38" t="s">
        <v>6</v>
      </c>
      <c r="C11" s="29"/>
      <c r="D11" s="39" t="s">
        <v>181</v>
      </c>
      <c r="E11" s="39"/>
      <c r="F11" s="39"/>
      <c r="G11" s="39"/>
      <c r="H11" s="40"/>
      <c r="I11" s="29"/>
      <c r="J11" s="29"/>
      <c r="K11" s="29"/>
      <c r="L11" s="30"/>
      <c r="M11" s="30"/>
    </row>
    <row r="12" spans="2:13" s="31" customFormat="1" ht="12.75">
      <c r="B12" s="38" t="s">
        <v>145</v>
      </c>
      <c r="C12" s="29"/>
      <c r="D12" s="41">
        <v>2005</v>
      </c>
      <c r="E12" s="41"/>
      <c r="F12" s="41"/>
      <c r="G12" s="41"/>
      <c r="H12" s="42"/>
      <c r="I12" s="29"/>
      <c r="J12" s="29"/>
      <c r="K12" s="29"/>
      <c r="L12" s="30"/>
      <c r="M12" s="30"/>
    </row>
    <row r="13" spans="2:13" s="31" customFormat="1" ht="15.75" customHeight="1">
      <c r="B13" s="38" t="s">
        <v>7</v>
      </c>
      <c r="C13" s="29"/>
      <c r="D13" s="39" t="s">
        <v>8</v>
      </c>
      <c r="E13" s="39"/>
      <c r="F13" s="39"/>
      <c r="G13" s="39"/>
      <c r="H13" s="40"/>
      <c r="I13" s="29"/>
      <c r="J13" s="29"/>
      <c r="K13" s="29"/>
      <c r="L13" s="30"/>
      <c r="M13" s="30"/>
    </row>
    <row r="14" spans="2:13" s="31" customFormat="1" ht="12.75">
      <c r="B14" s="38" t="s">
        <v>146</v>
      </c>
      <c r="C14" s="29"/>
      <c r="D14" s="39" t="s">
        <v>147</v>
      </c>
      <c r="E14" s="39"/>
      <c r="F14" s="39"/>
      <c r="G14" s="39"/>
      <c r="H14" s="40"/>
      <c r="I14" s="30"/>
      <c r="J14" s="30"/>
      <c r="K14" s="30"/>
      <c r="L14" s="30"/>
      <c r="M14" s="43"/>
    </row>
    <row r="15" spans="2:13" s="31" customFormat="1" ht="12.75">
      <c r="B15" s="44" t="s">
        <v>148</v>
      </c>
      <c r="C15" s="45"/>
      <c r="D15" s="46" t="s">
        <v>149</v>
      </c>
      <c r="E15" s="46"/>
      <c r="F15" s="46"/>
      <c r="G15" s="46"/>
      <c r="H15" s="47"/>
      <c r="I15" s="30"/>
      <c r="J15" s="30"/>
      <c r="K15" s="30"/>
      <c r="L15" s="30"/>
      <c r="M15" s="30"/>
    </row>
    <row r="16" spans="2:13" ht="12.75"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7"/>
    </row>
    <row r="17" spans="2:20" s="3" customFormat="1" ht="24">
      <c r="B17" s="57"/>
      <c r="C17" s="57"/>
      <c r="D17" s="57"/>
      <c r="E17" s="8"/>
      <c r="F17" s="14" t="s">
        <v>150</v>
      </c>
      <c r="G17" s="14" t="s">
        <v>151</v>
      </c>
      <c r="H17" s="14" t="s">
        <v>152</v>
      </c>
      <c r="I17" s="14" t="s">
        <v>153</v>
      </c>
      <c r="J17" s="14" t="s">
        <v>154</v>
      </c>
      <c r="K17" s="14" t="s">
        <v>155</v>
      </c>
      <c r="L17" s="14" t="s">
        <v>156</v>
      </c>
      <c r="M17" s="14" t="s">
        <v>157</v>
      </c>
      <c r="N17" s="14" t="s">
        <v>158</v>
      </c>
      <c r="O17" s="14" t="s">
        <v>159</v>
      </c>
      <c r="P17" s="14" t="s">
        <v>160</v>
      </c>
      <c r="Q17" s="14" t="s">
        <v>161</v>
      </c>
      <c r="R17" s="14" t="s">
        <v>162</v>
      </c>
      <c r="S17" s="14" t="s">
        <v>163</v>
      </c>
      <c r="T17" s="14" t="s">
        <v>164</v>
      </c>
    </row>
    <row r="18" spans="2:20" s="3" customFormat="1" ht="12">
      <c r="B18" s="54" t="s">
        <v>9</v>
      </c>
      <c r="C18" s="54"/>
      <c r="D18" s="54"/>
      <c r="E18" s="48" t="s">
        <v>10</v>
      </c>
      <c r="F18" s="15" t="s">
        <v>165</v>
      </c>
      <c r="G18" s="15" t="s">
        <v>166</v>
      </c>
      <c r="H18" s="15" t="s">
        <v>167</v>
      </c>
      <c r="I18" s="15" t="s">
        <v>168</v>
      </c>
      <c r="J18" s="15" t="s">
        <v>169</v>
      </c>
      <c r="K18" s="15" t="s">
        <v>170</v>
      </c>
      <c r="L18" s="15" t="s">
        <v>171</v>
      </c>
      <c r="M18" s="15" t="s">
        <v>172</v>
      </c>
      <c r="N18" s="15" t="s">
        <v>173</v>
      </c>
      <c r="O18" s="15" t="s">
        <v>174</v>
      </c>
      <c r="P18" s="15" t="s">
        <v>175</v>
      </c>
      <c r="Q18" s="15" t="s">
        <v>176</v>
      </c>
      <c r="R18" s="15" t="s">
        <v>177</v>
      </c>
      <c r="S18" s="15" t="s">
        <v>178</v>
      </c>
      <c r="T18" s="15" t="s">
        <v>179</v>
      </c>
    </row>
    <row r="19" s="3" customFormat="1" ht="12"/>
    <row r="20" spans="2:20" s="3" customFormat="1" ht="12.75" customHeight="1">
      <c r="B20" s="51" t="s">
        <v>11</v>
      </c>
      <c r="C20" s="52"/>
      <c r="D20" s="53"/>
      <c r="E20" s="16" t="s">
        <v>12</v>
      </c>
      <c r="F20" s="17">
        <v>11474</v>
      </c>
      <c r="G20" s="17">
        <v>13658</v>
      </c>
      <c r="H20" s="17">
        <v>5278</v>
      </c>
      <c r="I20" s="17">
        <v>7160</v>
      </c>
      <c r="J20" s="17">
        <v>3469</v>
      </c>
      <c r="K20" s="17">
        <v>7013</v>
      </c>
      <c r="L20" s="17">
        <v>2839</v>
      </c>
      <c r="M20" s="17">
        <v>14883</v>
      </c>
      <c r="N20" s="17">
        <v>7585</v>
      </c>
      <c r="O20" s="17">
        <v>6598</v>
      </c>
      <c r="P20" s="17">
        <v>4739</v>
      </c>
      <c r="Q20" s="17">
        <v>3980</v>
      </c>
      <c r="R20" s="17">
        <v>7198</v>
      </c>
      <c r="S20" s="17">
        <v>9835</v>
      </c>
      <c r="T20" s="17">
        <f>SUM(F20:S20)</f>
        <v>105709</v>
      </c>
    </row>
    <row r="21" spans="2:20" s="3" customFormat="1" ht="12.75">
      <c r="B21" s="51" t="s">
        <v>13</v>
      </c>
      <c r="C21" s="52"/>
      <c r="D21" s="53"/>
      <c r="E21" s="16" t="s">
        <v>14</v>
      </c>
      <c r="F21" s="17">
        <v>2057</v>
      </c>
      <c r="G21" s="17">
        <v>2449</v>
      </c>
      <c r="H21" s="17">
        <v>946</v>
      </c>
      <c r="I21" s="17">
        <v>1284</v>
      </c>
      <c r="J21" s="17">
        <v>622</v>
      </c>
      <c r="K21" s="17">
        <v>1258</v>
      </c>
      <c r="L21" s="17">
        <v>509</v>
      </c>
      <c r="M21" s="17">
        <v>2669</v>
      </c>
      <c r="N21" s="17">
        <v>1360</v>
      </c>
      <c r="O21" s="17">
        <v>1183</v>
      </c>
      <c r="P21" s="17">
        <v>850</v>
      </c>
      <c r="Q21" s="17">
        <v>714</v>
      </c>
      <c r="R21" s="17">
        <v>1291</v>
      </c>
      <c r="S21" s="17">
        <v>1763</v>
      </c>
      <c r="T21" s="17">
        <f aca="true" t="shared" si="0" ref="T21:T29">SUM(F21:S21)</f>
        <v>18955</v>
      </c>
    </row>
    <row r="22" spans="2:20" s="3" customFormat="1" ht="12.75">
      <c r="B22" s="51" t="s">
        <v>15</v>
      </c>
      <c r="C22" s="52"/>
      <c r="D22" s="53"/>
      <c r="E22" s="16" t="s">
        <v>16</v>
      </c>
      <c r="F22" s="17">
        <v>5754</v>
      </c>
      <c r="G22" s="17">
        <v>6738</v>
      </c>
      <c r="H22" s="17">
        <v>2584</v>
      </c>
      <c r="I22" s="17">
        <v>3553</v>
      </c>
      <c r="J22" s="17">
        <v>1763</v>
      </c>
      <c r="K22" s="17">
        <v>3587</v>
      </c>
      <c r="L22" s="17">
        <v>1458</v>
      </c>
      <c r="M22" s="17">
        <v>7568</v>
      </c>
      <c r="N22" s="17">
        <v>3944</v>
      </c>
      <c r="O22" s="17">
        <v>3372</v>
      </c>
      <c r="P22" s="17">
        <v>2398</v>
      </c>
      <c r="Q22" s="17">
        <v>2003</v>
      </c>
      <c r="R22" s="17">
        <v>3731</v>
      </c>
      <c r="S22" s="17">
        <v>4888</v>
      </c>
      <c r="T22" s="17">
        <f t="shared" si="0"/>
        <v>53341</v>
      </c>
    </row>
    <row r="23" spans="2:20" s="3" customFormat="1" ht="12.75">
      <c r="B23" s="51" t="s">
        <v>17</v>
      </c>
      <c r="C23" s="52"/>
      <c r="D23" s="53"/>
      <c r="E23" s="16" t="s">
        <v>18</v>
      </c>
      <c r="F23" s="17">
        <v>5719</v>
      </c>
      <c r="G23" s="17">
        <v>6920</v>
      </c>
      <c r="H23" s="17">
        <v>2693</v>
      </c>
      <c r="I23" s="17">
        <v>3607</v>
      </c>
      <c r="J23" s="17">
        <v>1707</v>
      </c>
      <c r="K23" s="17">
        <v>3426</v>
      </c>
      <c r="L23" s="17">
        <v>1381</v>
      </c>
      <c r="M23" s="17">
        <v>7315</v>
      </c>
      <c r="N23" s="17">
        <v>3642</v>
      </c>
      <c r="O23" s="17">
        <v>3226</v>
      </c>
      <c r="P23" s="17">
        <v>2341</v>
      </c>
      <c r="Q23" s="17">
        <v>1977</v>
      </c>
      <c r="R23" s="17">
        <v>3467</v>
      </c>
      <c r="S23" s="17">
        <v>4946</v>
      </c>
      <c r="T23" s="17">
        <f t="shared" si="0"/>
        <v>52367</v>
      </c>
    </row>
    <row r="24" spans="2:20" s="3" customFormat="1" ht="12.75">
      <c r="B24" s="51" t="s">
        <v>19</v>
      </c>
      <c r="C24" s="52"/>
      <c r="D24" s="53"/>
      <c r="E24" s="16" t="s">
        <v>20</v>
      </c>
      <c r="F24" s="50">
        <v>1097</v>
      </c>
      <c r="G24" s="18">
        <v>1029</v>
      </c>
      <c r="H24" s="18">
        <v>505</v>
      </c>
      <c r="I24" s="50">
        <v>513</v>
      </c>
      <c r="J24" s="50">
        <v>95</v>
      </c>
      <c r="K24" s="50">
        <v>675</v>
      </c>
      <c r="L24" s="50">
        <v>462</v>
      </c>
      <c r="M24" s="50">
        <v>1680</v>
      </c>
      <c r="N24" s="50">
        <v>734</v>
      </c>
      <c r="O24" s="50">
        <v>619</v>
      </c>
      <c r="P24" s="50">
        <v>442</v>
      </c>
      <c r="Q24" s="50">
        <v>374</v>
      </c>
      <c r="R24" s="50">
        <v>599</v>
      </c>
      <c r="S24" s="18">
        <v>849</v>
      </c>
      <c r="T24" s="17">
        <f t="shared" si="0"/>
        <v>9673</v>
      </c>
    </row>
    <row r="25" spans="2:20" s="3" customFormat="1" ht="12.75">
      <c r="B25" s="51" t="s">
        <v>21</v>
      </c>
      <c r="C25" s="52"/>
      <c r="D25" s="53"/>
      <c r="E25" s="16" t="s">
        <v>22</v>
      </c>
      <c r="F25" s="18">
        <v>896</v>
      </c>
      <c r="G25" s="18">
        <v>830</v>
      </c>
      <c r="H25" s="50">
        <v>471</v>
      </c>
      <c r="I25" s="18">
        <v>463</v>
      </c>
      <c r="J25" s="18">
        <v>95</v>
      </c>
      <c r="K25" s="18">
        <v>593</v>
      </c>
      <c r="L25" s="18">
        <v>357</v>
      </c>
      <c r="M25" s="18">
        <v>1426</v>
      </c>
      <c r="N25" s="18">
        <v>612</v>
      </c>
      <c r="O25" s="18">
        <v>478</v>
      </c>
      <c r="P25" s="18">
        <v>393</v>
      </c>
      <c r="Q25" s="18">
        <v>363</v>
      </c>
      <c r="R25" s="18">
        <v>475</v>
      </c>
      <c r="S25" s="18">
        <v>689</v>
      </c>
      <c r="T25" s="17">
        <f t="shared" si="0"/>
        <v>8141</v>
      </c>
    </row>
    <row r="26" spans="2:20" s="3" customFormat="1" ht="12.75" customHeight="1">
      <c r="B26" s="51" t="s">
        <v>23</v>
      </c>
      <c r="C26" s="52"/>
      <c r="D26" s="53"/>
      <c r="E26" s="16" t="s">
        <v>24</v>
      </c>
      <c r="F26" s="18">
        <v>558</v>
      </c>
      <c r="G26" s="18">
        <v>524</v>
      </c>
      <c r="H26" s="18">
        <v>257</v>
      </c>
      <c r="I26" s="18">
        <v>240</v>
      </c>
      <c r="J26" s="18">
        <v>52</v>
      </c>
      <c r="K26" s="18">
        <v>347</v>
      </c>
      <c r="L26" s="18">
        <v>223</v>
      </c>
      <c r="M26" s="18">
        <v>805</v>
      </c>
      <c r="N26" s="18">
        <v>366</v>
      </c>
      <c r="O26" s="18">
        <v>329</v>
      </c>
      <c r="P26" s="18">
        <v>222</v>
      </c>
      <c r="Q26" s="18">
        <v>172</v>
      </c>
      <c r="R26" s="18">
        <v>319</v>
      </c>
      <c r="S26" s="18">
        <v>404</v>
      </c>
      <c r="T26" s="17">
        <f t="shared" si="0"/>
        <v>4818</v>
      </c>
    </row>
    <row r="27" spans="2:20" s="3" customFormat="1" ht="12.75" customHeight="1">
      <c r="B27" s="51" t="s">
        <v>25</v>
      </c>
      <c r="C27" s="52"/>
      <c r="D27" s="53"/>
      <c r="E27" s="16" t="s">
        <v>26</v>
      </c>
      <c r="F27" s="18">
        <v>539</v>
      </c>
      <c r="G27" s="18">
        <v>505</v>
      </c>
      <c r="H27" s="18">
        <v>248</v>
      </c>
      <c r="I27" s="18">
        <v>273</v>
      </c>
      <c r="J27" s="18">
        <v>43</v>
      </c>
      <c r="K27" s="18">
        <v>328</v>
      </c>
      <c r="L27" s="18">
        <v>239</v>
      </c>
      <c r="M27" s="18">
        <v>875</v>
      </c>
      <c r="N27" s="18">
        <v>368</v>
      </c>
      <c r="O27" s="18">
        <v>290</v>
      </c>
      <c r="P27" s="18">
        <v>220</v>
      </c>
      <c r="Q27" s="18">
        <v>202</v>
      </c>
      <c r="R27" s="18">
        <v>280</v>
      </c>
      <c r="S27" s="18">
        <v>445</v>
      </c>
      <c r="T27" s="17">
        <f t="shared" si="0"/>
        <v>4855</v>
      </c>
    </row>
    <row r="28" spans="2:20" s="3" customFormat="1" ht="12.75" customHeight="1">
      <c r="B28" s="51" t="s">
        <v>27</v>
      </c>
      <c r="C28" s="52"/>
      <c r="D28" s="53"/>
      <c r="E28" s="16" t="s">
        <v>28</v>
      </c>
      <c r="F28" s="18">
        <v>398</v>
      </c>
      <c r="G28" s="18">
        <v>361</v>
      </c>
      <c r="H28" s="18">
        <v>79</v>
      </c>
      <c r="I28" s="18">
        <v>84</v>
      </c>
      <c r="J28" s="18">
        <v>45</v>
      </c>
      <c r="K28" s="18">
        <v>122</v>
      </c>
      <c r="L28" s="18">
        <v>175</v>
      </c>
      <c r="M28" s="18">
        <v>490</v>
      </c>
      <c r="N28" s="18">
        <v>134</v>
      </c>
      <c r="O28" s="18">
        <v>76</v>
      </c>
      <c r="P28" s="18">
        <v>175</v>
      </c>
      <c r="Q28" s="18">
        <v>82</v>
      </c>
      <c r="R28" s="18">
        <v>129</v>
      </c>
      <c r="S28" s="18">
        <v>281</v>
      </c>
      <c r="T28" s="17">
        <f t="shared" si="0"/>
        <v>2631</v>
      </c>
    </row>
    <row r="29" spans="2:20" s="3" customFormat="1" ht="12.75" customHeight="1">
      <c r="B29" s="51" t="s">
        <v>29</v>
      </c>
      <c r="C29" s="52"/>
      <c r="D29" s="53"/>
      <c r="E29" s="16" t="s">
        <v>30</v>
      </c>
      <c r="F29" s="18">
        <v>699</v>
      </c>
      <c r="G29" s="18">
        <v>668</v>
      </c>
      <c r="H29" s="18">
        <v>426</v>
      </c>
      <c r="I29" s="18">
        <v>429</v>
      </c>
      <c r="J29" s="18">
        <v>50</v>
      </c>
      <c r="K29" s="18">
        <v>553</v>
      </c>
      <c r="L29" s="18">
        <v>287</v>
      </c>
      <c r="M29" s="18">
        <v>1190</v>
      </c>
      <c r="N29" s="18">
        <v>600</v>
      </c>
      <c r="O29" s="18">
        <v>543</v>
      </c>
      <c r="P29" s="18">
        <v>267</v>
      </c>
      <c r="Q29" s="18">
        <v>292</v>
      </c>
      <c r="R29" s="18">
        <v>470</v>
      </c>
      <c r="S29" s="18">
        <v>568</v>
      </c>
      <c r="T29" s="17">
        <f t="shared" si="0"/>
        <v>7042</v>
      </c>
    </row>
    <row r="30" spans="2:20" s="3" customFormat="1" ht="12.75" customHeight="1">
      <c r="B30" s="51" t="s">
        <v>31</v>
      </c>
      <c r="C30" s="52"/>
      <c r="D30" s="53"/>
      <c r="E30" s="16" t="s">
        <v>32</v>
      </c>
      <c r="F30" s="19">
        <f>SUM(F24/F20)*100</f>
        <v>9.56074603451281</v>
      </c>
      <c r="G30" s="19">
        <f aca="true" t="shared" si="1" ref="G30:T31">SUM(G24/G20)*100</f>
        <v>7.5340459803778</v>
      </c>
      <c r="H30" s="19">
        <f t="shared" si="1"/>
        <v>9.568018188707844</v>
      </c>
      <c r="I30" s="19">
        <f t="shared" si="1"/>
        <v>7.164804469273743</v>
      </c>
      <c r="J30" s="19">
        <f t="shared" si="1"/>
        <v>2.738541366388008</v>
      </c>
      <c r="K30" s="19">
        <f t="shared" si="1"/>
        <v>9.624982175958934</v>
      </c>
      <c r="L30" s="19">
        <f t="shared" si="1"/>
        <v>16.273335681578022</v>
      </c>
      <c r="M30" s="19">
        <f t="shared" si="1"/>
        <v>11.288046764765168</v>
      </c>
      <c r="N30" s="19">
        <f t="shared" si="1"/>
        <v>9.676994067237969</v>
      </c>
      <c r="O30" s="19">
        <f t="shared" si="1"/>
        <v>9.381630797211276</v>
      </c>
      <c r="P30" s="19">
        <f t="shared" si="1"/>
        <v>9.326862207216713</v>
      </c>
      <c r="Q30" s="19">
        <f t="shared" si="1"/>
        <v>9.396984924623116</v>
      </c>
      <c r="R30" s="19">
        <f t="shared" si="1"/>
        <v>8.321756043345374</v>
      </c>
      <c r="S30" s="19">
        <f t="shared" si="1"/>
        <v>8.632435180477884</v>
      </c>
      <c r="T30" s="19">
        <f t="shared" si="1"/>
        <v>9.150592664768373</v>
      </c>
    </row>
    <row r="31" spans="2:20" s="3" customFormat="1" ht="12.75" customHeight="1">
      <c r="B31" s="51" t="s">
        <v>33</v>
      </c>
      <c r="C31" s="52"/>
      <c r="D31" s="53"/>
      <c r="E31" s="16" t="s">
        <v>34</v>
      </c>
      <c r="F31" s="19">
        <f>SUM(F26/F22)*100</f>
        <v>9.69760166840459</v>
      </c>
      <c r="G31" s="19">
        <f aca="true" t="shared" si="2" ref="G31:M31">SUM(G26/G22)*100</f>
        <v>7.776788364499852</v>
      </c>
      <c r="H31" s="19">
        <f t="shared" si="2"/>
        <v>9.945820433436532</v>
      </c>
      <c r="I31" s="19">
        <f t="shared" si="2"/>
        <v>6.754855052068674</v>
      </c>
      <c r="J31" s="19">
        <f t="shared" si="2"/>
        <v>2.949517867271696</v>
      </c>
      <c r="K31" s="19">
        <f t="shared" si="2"/>
        <v>9.673822135489267</v>
      </c>
      <c r="L31" s="19">
        <f t="shared" si="2"/>
        <v>15.294924554183813</v>
      </c>
      <c r="M31" s="19">
        <f t="shared" si="2"/>
        <v>10.636892177589852</v>
      </c>
      <c r="N31" s="19">
        <f>SUM(N26/N22)*100</f>
        <v>9.279918864097363</v>
      </c>
      <c r="O31" s="19">
        <f>SUM(O26/O22)*100</f>
        <v>9.75682087781732</v>
      </c>
      <c r="P31" s="19">
        <f>SUM(P26/P22)*100</f>
        <v>9.257714762301918</v>
      </c>
      <c r="Q31" s="19">
        <f>SUM(Q26/Q22)*100</f>
        <v>8.587119321018474</v>
      </c>
      <c r="R31" s="19">
        <f>SUM(R26/R22)*100</f>
        <v>8.549986598767086</v>
      </c>
      <c r="S31" s="19">
        <f t="shared" si="1"/>
        <v>39.08111174134997</v>
      </c>
      <c r="T31" s="19">
        <f>SUM(T26/T22)*100</f>
        <v>9.032451585084644</v>
      </c>
    </row>
    <row r="32" spans="2:20" s="3" customFormat="1" ht="12.75" customHeight="1">
      <c r="B32" s="51" t="s">
        <v>35</v>
      </c>
      <c r="C32" s="52"/>
      <c r="D32" s="53"/>
      <c r="E32" s="16" t="s">
        <v>36</v>
      </c>
      <c r="F32" s="19">
        <f>SUM(F27/F23)*100</f>
        <v>9.424724602203183</v>
      </c>
      <c r="G32" s="19">
        <f aca="true" t="shared" si="3" ref="G32:M32">SUM(G27/G23)*100</f>
        <v>7.297687861271676</v>
      </c>
      <c r="H32" s="19">
        <f t="shared" si="3"/>
        <v>9.209060527292982</v>
      </c>
      <c r="I32" s="19">
        <f t="shared" si="3"/>
        <v>7.568616578874411</v>
      </c>
      <c r="J32" s="19">
        <f t="shared" si="3"/>
        <v>2.519039250146456</v>
      </c>
      <c r="K32" s="19">
        <f t="shared" si="3"/>
        <v>9.573847051955633</v>
      </c>
      <c r="L32" s="19">
        <f t="shared" si="3"/>
        <v>17.30629978276611</v>
      </c>
      <c r="M32" s="19">
        <f t="shared" si="3"/>
        <v>11.961722488038278</v>
      </c>
      <c r="N32" s="19">
        <f aca="true" t="shared" si="4" ref="N32:T32">SUM(N27/N23)*100</f>
        <v>10.104338275672706</v>
      </c>
      <c r="O32" s="19">
        <f t="shared" si="4"/>
        <v>8.989460632362057</v>
      </c>
      <c r="P32" s="19">
        <f t="shared" si="4"/>
        <v>9.397693293464332</v>
      </c>
      <c r="Q32" s="19">
        <f t="shared" si="4"/>
        <v>10.217501264542236</v>
      </c>
      <c r="R32" s="19">
        <f t="shared" si="4"/>
        <v>8.076146524372657</v>
      </c>
      <c r="S32" s="19">
        <f t="shared" si="4"/>
        <v>8.997169429842296</v>
      </c>
      <c r="T32" s="19">
        <f t="shared" si="4"/>
        <v>9.271105849103444</v>
      </c>
    </row>
    <row r="33" spans="2:20" s="3" customFormat="1" ht="12">
      <c r="B33" s="51" t="s">
        <v>37</v>
      </c>
      <c r="C33" s="52"/>
      <c r="D33" s="53"/>
      <c r="E33" s="16" t="s">
        <v>38</v>
      </c>
      <c r="F33" s="19">
        <f>SUM(F25/F21)*100</f>
        <v>43.55858045697618</v>
      </c>
      <c r="G33" s="19">
        <f aca="true" t="shared" si="5" ref="G33:M33">SUM(G25/G21)*100</f>
        <v>33.89138423846468</v>
      </c>
      <c r="H33" s="19">
        <f t="shared" si="5"/>
        <v>49.78858350951374</v>
      </c>
      <c r="I33" s="19">
        <f t="shared" si="5"/>
        <v>36.059190031152646</v>
      </c>
      <c r="J33" s="19">
        <f t="shared" si="5"/>
        <v>15.27331189710611</v>
      </c>
      <c r="K33" s="19">
        <f t="shared" si="5"/>
        <v>47.13831478537361</v>
      </c>
      <c r="L33" s="19">
        <f t="shared" si="5"/>
        <v>70.13752455795678</v>
      </c>
      <c r="M33" s="19">
        <f t="shared" si="5"/>
        <v>53.42825028100412</v>
      </c>
      <c r="N33" s="19">
        <f aca="true" t="shared" si="6" ref="N33:T33">SUM(N25/N21)*100</f>
        <v>45</v>
      </c>
      <c r="O33" s="19">
        <f t="shared" si="6"/>
        <v>40.40574809805579</v>
      </c>
      <c r="P33" s="19">
        <f t="shared" si="6"/>
        <v>46.23529411764706</v>
      </c>
      <c r="Q33" s="19">
        <f t="shared" si="6"/>
        <v>50.84033613445378</v>
      </c>
      <c r="R33" s="19">
        <f t="shared" si="6"/>
        <v>36.793183578621225</v>
      </c>
      <c r="S33" s="19">
        <f t="shared" si="6"/>
        <v>39.08111174134997</v>
      </c>
      <c r="T33" s="19">
        <f t="shared" si="6"/>
        <v>42.9490899498813</v>
      </c>
    </row>
    <row r="34" spans="2:25" s="3" customFormat="1" ht="12.75">
      <c r="B34" s="51" t="s">
        <v>39</v>
      </c>
      <c r="C34" s="52"/>
      <c r="D34" s="53"/>
      <c r="E34" s="16" t="s">
        <v>40</v>
      </c>
      <c r="F34" s="17">
        <v>9222</v>
      </c>
      <c r="G34" s="17">
        <v>10979</v>
      </c>
      <c r="H34" s="17">
        <v>4243</v>
      </c>
      <c r="I34" s="17">
        <v>5756</v>
      </c>
      <c r="J34" s="17">
        <v>2789</v>
      </c>
      <c r="K34" s="17">
        <v>5636</v>
      </c>
      <c r="L34" s="17">
        <v>2282</v>
      </c>
      <c r="M34" s="17">
        <v>11962</v>
      </c>
      <c r="N34" s="17">
        <v>6096</v>
      </c>
      <c r="O34" s="17">
        <v>5303</v>
      </c>
      <c r="P34" s="17">
        <v>3809</v>
      </c>
      <c r="Q34" s="17">
        <v>3199</v>
      </c>
      <c r="R34" s="17">
        <v>5784</v>
      </c>
      <c r="S34" s="17">
        <v>7905</v>
      </c>
      <c r="T34" s="17">
        <f aca="true" t="shared" si="7" ref="T34:T43">SUM(F34:S34)</f>
        <v>84965</v>
      </c>
      <c r="U34" s="11"/>
      <c r="V34" s="11"/>
      <c r="W34" s="11"/>
      <c r="X34" s="11"/>
      <c r="Y34" s="11"/>
    </row>
    <row r="35" spans="2:25" s="3" customFormat="1" ht="12.75">
      <c r="B35" s="51" t="s">
        <v>41</v>
      </c>
      <c r="C35" s="52"/>
      <c r="D35" s="53"/>
      <c r="E35" s="16" t="s">
        <v>42</v>
      </c>
      <c r="F35" s="17">
        <v>5672</v>
      </c>
      <c r="G35" s="17">
        <v>67552</v>
      </c>
      <c r="H35" s="17">
        <v>2609</v>
      </c>
      <c r="I35" s="17">
        <v>3540</v>
      </c>
      <c r="J35" s="17">
        <v>1715</v>
      </c>
      <c r="K35" s="17">
        <v>3467</v>
      </c>
      <c r="L35" s="17">
        <v>1403</v>
      </c>
      <c r="M35" s="17">
        <v>7358</v>
      </c>
      <c r="N35" s="17">
        <v>3750</v>
      </c>
      <c r="O35" s="17">
        <v>3262</v>
      </c>
      <c r="P35" s="17">
        <v>2343</v>
      </c>
      <c r="Q35" s="17">
        <v>1967</v>
      </c>
      <c r="R35" s="17">
        <v>3558</v>
      </c>
      <c r="S35" s="17">
        <v>4862</v>
      </c>
      <c r="T35" s="17">
        <f t="shared" si="7"/>
        <v>113058</v>
      </c>
      <c r="U35" s="11"/>
      <c r="V35" s="11"/>
      <c r="W35" s="11"/>
      <c r="X35" s="11"/>
      <c r="Y35" s="11"/>
    </row>
    <row r="36" spans="2:25" s="3" customFormat="1" ht="12.75">
      <c r="B36" s="51" t="s">
        <v>43</v>
      </c>
      <c r="C36" s="52"/>
      <c r="D36" s="53"/>
      <c r="E36" s="16" t="s">
        <v>44</v>
      </c>
      <c r="F36" s="17">
        <v>4604</v>
      </c>
      <c r="G36" s="17">
        <v>5390</v>
      </c>
      <c r="H36" s="17">
        <v>2067</v>
      </c>
      <c r="I36" s="17">
        <v>2842</v>
      </c>
      <c r="J36" s="17">
        <v>1410</v>
      </c>
      <c r="K36" s="17">
        <v>2869</v>
      </c>
      <c r="L36" s="17">
        <v>1167</v>
      </c>
      <c r="M36" s="17">
        <v>6055</v>
      </c>
      <c r="N36" s="17">
        <v>3155</v>
      </c>
      <c r="O36" s="17">
        <v>2698</v>
      </c>
      <c r="P36" s="17">
        <v>1918</v>
      </c>
      <c r="Q36" s="17">
        <v>1602</v>
      </c>
      <c r="R36" s="17">
        <v>2985</v>
      </c>
      <c r="S36" s="17">
        <v>3911</v>
      </c>
      <c r="T36" s="17">
        <f t="shared" si="7"/>
        <v>42673</v>
      </c>
      <c r="U36" s="11"/>
      <c r="V36" s="11"/>
      <c r="W36" s="11"/>
      <c r="X36" s="11"/>
      <c r="Y36" s="11"/>
    </row>
    <row r="37" spans="2:25" s="3" customFormat="1" ht="12.75">
      <c r="B37" s="51" t="s">
        <v>45</v>
      </c>
      <c r="C37" s="52"/>
      <c r="D37" s="53"/>
      <c r="E37" s="16" t="s">
        <v>46</v>
      </c>
      <c r="F37" s="17">
        <v>4619</v>
      </c>
      <c r="G37" s="17">
        <v>5589</v>
      </c>
      <c r="H37" s="17">
        <v>2175</v>
      </c>
      <c r="I37" s="17">
        <v>2913</v>
      </c>
      <c r="J37" s="17">
        <v>1378</v>
      </c>
      <c r="K37" s="17">
        <v>2767</v>
      </c>
      <c r="L37" s="17">
        <v>1115</v>
      </c>
      <c r="M37" s="17">
        <v>5907</v>
      </c>
      <c r="N37" s="17">
        <v>2941</v>
      </c>
      <c r="O37" s="17">
        <v>2605</v>
      </c>
      <c r="P37" s="17">
        <v>1890</v>
      </c>
      <c r="Q37" s="17">
        <v>1597</v>
      </c>
      <c r="R37" s="17">
        <v>2800</v>
      </c>
      <c r="S37" s="17">
        <v>3995</v>
      </c>
      <c r="T37" s="17">
        <f t="shared" si="7"/>
        <v>42291</v>
      </c>
      <c r="U37" s="11"/>
      <c r="V37" s="11"/>
      <c r="W37" s="11"/>
      <c r="X37" s="11"/>
      <c r="Y37" s="11"/>
    </row>
    <row r="38" spans="2:20" s="3" customFormat="1" ht="12.75">
      <c r="B38" s="51" t="s">
        <v>47</v>
      </c>
      <c r="C38" s="52"/>
      <c r="D38" s="53"/>
      <c r="E38" s="16" t="s">
        <v>48</v>
      </c>
      <c r="F38" s="18">
        <v>6811</v>
      </c>
      <c r="G38" s="50">
        <v>7498</v>
      </c>
      <c r="H38" s="50">
        <v>3101</v>
      </c>
      <c r="I38" s="50">
        <v>4451</v>
      </c>
      <c r="J38" s="50">
        <v>1660</v>
      </c>
      <c r="K38" s="50">
        <v>4226</v>
      </c>
      <c r="L38" s="50">
        <v>1973</v>
      </c>
      <c r="M38" s="50">
        <v>10193</v>
      </c>
      <c r="N38" s="50">
        <v>5506</v>
      </c>
      <c r="O38" s="50">
        <v>4604</v>
      </c>
      <c r="P38" s="50">
        <v>3101</v>
      </c>
      <c r="Q38" s="50">
        <v>2140</v>
      </c>
      <c r="R38" s="50">
        <v>4278</v>
      </c>
      <c r="S38" s="50">
        <v>6005</v>
      </c>
      <c r="T38" s="17">
        <f t="shared" si="7"/>
        <v>65547</v>
      </c>
    </row>
    <row r="39" spans="2:20" s="3" customFormat="1" ht="12.75">
      <c r="B39" s="51" t="s">
        <v>49</v>
      </c>
      <c r="C39" s="52"/>
      <c r="D39" s="53"/>
      <c r="E39" s="16" t="s">
        <v>50</v>
      </c>
      <c r="F39" s="18">
        <v>5735</v>
      </c>
      <c r="G39" s="50">
        <v>6252</v>
      </c>
      <c r="H39" s="18">
        <v>2630</v>
      </c>
      <c r="I39" s="18">
        <v>3708</v>
      </c>
      <c r="J39" s="18">
        <v>1410</v>
      </c>
      <c r="K39" s="18">
        <v>3459</v>
      </c>
      <c r="L39" s="18">
        <v>1526</v>
      </c>
      <c r="M39" s="18">
        <v>8217</v>
      </c>
      <c r="N39" s="18">
        <v>4442</v>
      </c>
      <c r="O39" s="18">
        <v>3783</v>
      </c>
      <c r="P39" s="18">
        <v>2577</v>
      </c>
      <c r="Q39" s="18">
        <v>1844</v>
      </c>
      <c r="R39" s="18">
        <v>3437</v>
      </c>
      <c r="S39" s="18">
        <v>4931</v>
      </c>
      <c r="T39" s="17">
        <f t="shared" si="7"/>
        <v>53951</v>
      </c>
    </row>
    <row r="40" spans="2:20" s="3" customFormat="1" ht="12.75">
      <c r="B40" s="51" t="s">
        <v>51</v>
      </c>
      <c r="C40" s="52"/>
      <c r="D40" s="53"/>
      <c r="E40" s="16" t="s">
        <v>52</v>
      </c>
      <c r="F40" s="18">
        <v>3453</v>
      </c>
      <c r="G40" s="18">
        <v>3909</v>
      </c>
      <c r="H40" s="18">
        <v>1611</v>
      </c>
      <c r="I40" s="18">
        <v>2298</v>
      </c>
      <c r="J40" s="18">
        <v>853</v>
      </c>
      <c r="K40" s="18">
        <v>2281</v>
      </c>
      <c r="L40" s="18">
        <v>1019</v>
      </c>
      <c r="M40" s="18">
        <v>5221</v>
      </c>
      <c r="N40" s="18">
        <v>2894</v>
      </c>
      <c r="O40" s="18">
        <v>2365</v>
      </c>
      <c r="P40" s="18">
        <v>1613</v>
      </c>
      <c r="Q40" s="18">
        <v>1146</v>
      </c>
      <c r="R40" s="18">
        <v>2246</v>
      </c>
      <c r="S40" s="18">
        <v>3057</v>
      </c>
      <c r="T40" s="17">
        <f t="shared" si="7"/>
        <v>33966</v>
      </c>
    </row>
    <row r="41" spans="2:20" s="3" customFormat="1" ht="12.75">
      <c r="B41" s="51" t="s">
        <v>53</v>
      </c>
      <c r="C41" s="52"/>
      <c r="D41" s="53"/>
      <c r="E41" s="16" t="s">
        <v>54</v>
      </c>
      <c r="F41" s="18">
        <v>3358</v>
      </c>
      <c r="G41" s="18">
        <v>3589</v>
      </c>
      <c r="H41" s="18">
        <v>1490</v>
      </c>
      <c r="I41" s="18">
        <v>2153</v>
      </c>
      <c r="J41" s="18">
        <v>807</v>
      </c>
      <c r="K41" s="18">
        <v>1945</v>
      </c>
      <c r="L41" s="18">
        <v>954</v>
      </c>
      <c r="M41" s="18">
        <v>4972</v>
      </c>
      <c r="N41" s="18">
        <v>2612</v>
      </c>
      <c r="O41" s="18">
        <v>2239</v>
      </c>
      <c r="P41" s="18">
        <v>1488</v>
      </c>
      <c r="Q41" s="18">
        <v>994</v>
      </c>
      <c r="R41" s="18">
        <v>2032</v>
      </c>
      <c r="S41" s="18">
        <v>2948</v>
      </c>
      <c r="T41" s="17">
        <f t="shared" si="7"/>
        <v>31581</v>
      </c>
    </row>
    <row r="42" spans="2:20" s="3" customFormat="1" ht="12.75">
      <c r="B42" s="51" t="s">
        <v>55</v>
      </c>
      <c r="C42" s="52"/>
      <c r="D42" s="53"/>
      <c r="E42" s="20" t="s">
        <v>56</v>
      </c>
      <c r="F42" s="18">
        <v>2021</v>
      </c>
      <c r="G42" s="18">
        <v>2110</v>
      </c>
      <c r="H42" s="18">
        <v>367</v>
      </c>
      <c r="I42" s="18">
        <v>360</v>
      </c>
      <c r="J42" s="18">
        <v>358</v>
      </c>
      <c r="K42" s="18">
        <v>599</v>
      </c>
      <c r="L42" s="18">
        <v>497</v>
      </c>
      <c r="M42" s="18">
        <v>2132</v>
      </c>
      <c r="N42" s="18">
        <v>925</v>
      </c>
      <c r="O42" s="18">
        <v>714</v>
      </c>
      <c r="P42" s="18">
        <v>1427</v>
      </c>
      <c r="Q42" s="18">
        <v>408</v>
      </c>
      <c r="R42" s="18">
        <v>717</v>
      </c>
      <c r="S42" s="18">
        <v>881</v>
      </c>
      <c r="T42" s="17">
        <f t="shared" si="7"/>
        <v>13516</v>
      </c>
    </row>
    <row r="43" spans="2:20" s="3" customFormat="1" ht="12.75">
      <c r="B43" s="51" t="s">
        <v>57</v>
      </c>
      <c r="C43" s="52"/>
      <c r="D43" s="53"/>
      <c r="E43" s="20" t="s">
        <v>58</v>
      </c>
      <c r="F43" s="18">
        <v>4790</v>
      </c>
      <c r="G43" s="18">
        <v>5388</v>
      </c>
      <c r="H43" s="18">
        <v>2734</v>
      </c>
      <c r="I43" s="18">
        <v>4091</v>
      </c>
      <c r="J43" s="18">
        <v>1302</v>
      </c>
      <c r="K43" s="18">
        <v>3627</v>
      </c>
      <c r="L43" s="18">
        <v>1476</v>
      </c>
      <c r="M43" s="18">
        <v>8061</v>
      </c>
      <c r="N43" s="18">
        <v>4581</v>
      </c>
      <c r="O43" s="18">
        <v>3890</v>
      </c>
      <c r="P43" s="18">
        <v>1674</v>
      </c>
      <c r="Q43" s="18">
        <v>1732</v>
      </c>
      <c r="R43" s="18">
        <v>3561</v>
      </c>
      <c r="S43" s="18">
        <v>5124</v>
      </c>
      <c r="T43" s="17">
        <f t="shared" si="7"/>
        <v>52031</v>
      </c>
    </row>
    <row r="44" spans="2:20" s="3" customFormat="1" ht="12">
      <c r="B44" s="51" t="s">
        <v>59</v>
      </c>
      <c r="C44" s="52"/>
      <c r="D44" s="53"/>
      <c r="E44" s="16" t="s">
        <v>60</v>
      </c>
      <c r="F44" s="21">
        <f>SUM(F38/F34)*100</f>
        <v>73.85599653003688</v>
      </c>
      <c r="G44" s="21">
        <f aca="true" t="shared" si="8" ref="G44:M44">SUM(G38/G34)*100</f>
        <v>68.29401584843792</v>
      </c>
      <c r="H44" s="21">
        <f t="shared" si="8"/>
        <v>73.08508131039359</v>
      </c>
      <c r="I44" s="21">
        <f t="shared" si="8"/>
        <v>77.32800555941625</v>
      </c>
      <c r="J44" s="21">
        <f t="shared" si="8"/>
        <v>59.519541054141264</v>
      </c>
      <c r="K44" s="21">
        <f t="shared" si="8"/>
        <v>74.98225691980129</v>
      </c>
      <c r="L44" s="21">
        <f t="shared" si="8"/>
        <v>86.4592462751972</v>
      </c>
      <c r="M44" s="21">
        <f t="shared" si="8"/>
        <v>85.21150309312824</v>
      </c>
      <c r="N44" s="21">
        <f aca="true" t="shared" si="9" ref="N44:T44">SUM(N38/N34)*100</f>
        <v>90.32152230971128</v>
      </c>
      <c r="O44" s="21">
        <f t="shared" si="9"/>
        <v>86.81878182161041</v>
      </c>
      <c r="P44" s="21">
        <f t="shared" si="9"/>
        <v>81.41244421107902</v>
      </c>
      <c r="Q44" s="21">
        <f t="shared" si="9"/>
        <v>66.89590497030322</v>
      </c>
      <c r="R44" s="21">
        <f t="shared" si="9"/>
        <v>73.96265560165975</v>
      </c>
      <c r="S44" s="21">
        <f t="shared" si="9"/>
        <v>75.96457938013916</v>
      </c>
      <c r="T44" s="21">
        <f t="shared" si="9"/>
        <v>77.14588359912905</v>
      </c>
    </row>
    <row r="45" spans="2:20" s="3" customFormat="1" ht="12">
      <c r="B45" s="51" t="s">
        <v>61</v>
      </c>
      <c r="C45" s="52"/>
      <c r="D45" s="53"/>
      <c r="E45" s="16" t="s">
        <v>62</v>
      </c>
      <c r="F45" s="21">
        <f>SUM(F40/F36)*100</f>
        <v>75</v>
      </c>
      <c r="G45" s="21">
        <f aca="true" t="shared" si="10" ref="G45:M45">SUM(G40/G36)*100</f>
        <v>72.52319109461966</v>
      </c>
      <c r="H45" s="21">
        <f t="shared" si="10"/>
        <v>77.93904208998549</v>
      </c>
      <c r="I45" s="21">
        <f t="shared" si="10"/>
        <v>80.85855031667839</v>
      </c>
      <c r="J45" s="21">
        <f t="shared" si="10"/>
        <v>60.49645390070923</v>
      </c>
      <c r="K45" s="21">
        <f t="shared" si="10"/>
        <v>79.50505402579296</v>
      </c>
      <c r="L45" s="21">
        <f t="shared" si="10"/>
        <v>87.31790916880891</v>
      </c>
      <c r="M45" s="21">
        <f t="shared" si="10"/>
        <v>86.22625928984311</v>
      </c>
      <c r="N45" s="21">
        <f aca="true" t="shared" si="11" ref="N45:T45">SUM(N40/N36)*100</f>
        <v>91.72741679873218</v>
      </c>
      <c r="O45" s="21">
        <f t="shared" si="11"/>
        <v>87.65752409191994</v>
      </c>
      <c r="P45" s="21">
        <f t="shared" si="11"/>
        <v>84.09801876955162</v>
      </c>
      <c r="Q45" s="21">
        <f t="shared" si="11"/>
        <v>71.53558052434457</v>
      </c>
      <c r="R45" s="21">
        <f t="shared" si="11"/>
        <v>75.2428810720268</v>
      </c>
      <c r="S45" s="21">
        <f t="shared" si="11"/>
        <v>78.16415239069292</v>
      </c>
      <c r="T45" s="21">
        <f t="shared" si="11"/>
        <v>79.59599746912568</v>
      </c>
    </row>
    <row r="46" spans="2:20" s="3" customFormat="1" ht="12">
      <c r="B46" s="51" t="s">
        <v>63</v>
      </c>
      <c r="C46" s="52"/>
      <c r="D46" s="53"/>
      <c r="E46" s="16" t="s">
        <v>64</v>
      </c>
      <c r="F46" s="21">
        <f>SUM(F41/F37)*100</f>
        <v>72.69971855379951</v>
      </c>
      <c r="G46" s="21">
        <f aca="true" t="shared" si="12" ref="G46:M46">SUM(G41/G37)*100</f>
        <v>64.21542315262123</v>
      </c>
      <c r="H46" s="21">
        <f t="shared" si="12"/>
        <v>68.50574712643677</v>
      </c>
      <c r="I46" s="21">
        <f t="shared" si="12"/>
        <v>73.91005835907998</v>
      </c>
      <c r="J46" s="21">
        <f t="shared" si="12"/>
        <v>58.563134978229314</v>
      </c>
      <c r="K46" s="21">
        <f t="shared" si="12"/>
        <v>70.29273581496204</v>
      </c>
      <c r="L46" s="21">
        <f t="shared" si="12"/>
        <v>85.56053811659193</v>
      </c>
      <c r="M46" s="21">
        <f t="shared" si="12"/>
        <v>84.17132216014897</v>
      </c>
      <c r="N46" s="21">
        <f aca="true" t="shared" si="13" ref="N46:T46">SUM(N41/N37)*100</f>
        <v>88.81332879972798</v>
      </c>
      <c r="O46" s="21">
        <f t="shared" si="13"/>
        <v>85.95009596928983</v>
      </c>
      <c r="P46" s="21">
        <f t="shared" si="13"/>
        <v>78.73015873015873</v>
      </c>
      <c r="Q46" s="21">
        <f t="shared" si="13"/>
        <v>62.24170319348779</v>
      </c>
      <c r="R46" s="21">
        <f t="shared" si="13"/>
        <v>72.57142857142857</v>
      </c>
      <c r="S46" s="21">
        <f t="shared" si="13"/>
        <v>73.79224030037547</v>
      </c>
      <c r="T46" s="21">
        <f t="shared" si="13"/>
        <v>74.67546286443924</v>
      </c>
    </row>
    <row r="47" spans="2:20" s="3" customFormat="1" ht="12">
      <c r="B47" s="51" t="s">
        <v>65</v>
      </c>
      <c r="C47" s="52"/>
      <c r="D47" s="53"/>
      <c r="E47" s="16" t="s">
        <v>66</v>
      </c>
      <c r="F47" s="21">
        <f>SUM(F39/F35)*100</f>
        <v>101.11071932299012</v>
      </c>
      <c r="G47" s="21">
        <f aca="true" t="shared" si="14" ref="G47:M47">SUM(G39/G35)*100</f>
        <v>9.255092373282805</v>
      </c>
      <c r="H47" s="21">
        <f t="shared" si="14"/>
        <v>100.80490609428901</v>
      </c>
      <c r="I47" s="21">
        <f t="shared" si="14"/>
        <v>104.7457627118644</v>
      </c>
      <c r="J47" s="21">
        <f t="shared" si="14"/>
        <v>82.21574344023324</v>
      </c>
      <c r="K47" s="21">
        <f t="shared" si="14"/>
        <v>99.7692529564465</v>
      </c>
      <c r="L47" s="21">
        <f t="shared" si="14"/>
        <v>108.76692801140413</v>
      </c>
      <c r="M47" s="21">
        <f t="shared" si="14"/>
        <v>111.67436803479207</v>
      </c>
      <c r="N47" s="21">
        <f aca="true" t="shared" si="15" ref="N47:T47">SUM(N39/N35)*100</f>
        <v>118.45333333333335</v>
      </c>
      <c r="O47" s="21">
        <f t="shared" si="15"/>
        <v>115.97179644389945</v>
      </c>
      <c r="P47" s="21">
        <f t="shared" si="15"/>
        <v>109.98719590268887</v>
      </c>
      <c r="Q47" s="21">
        <f t="shared" si="15"/>
        <v>93.74682257244534</v>
      </c>
      <c r="R47" s="21">
        <f t="shared" si="15"/>
        <v>96.59921304103429</v>
      </c>
      <c r="S47" s="21">
        <f t="shared" si="15"/>
        <v>101.4191690662279</v>
      </c>
      <c r="T47" s="21">
        <f t="shared" si="15"/>
        <v>47.71975446231138</v>
      </c>
    </row>
    <row r="48" spans="2:20" s="3" customFormat="1" ht="12.75">
      <c r="B48" s="51" t="s">
        <v>67</v>
      </c>
      <c r="C48" s="52"/>
      <c r="D48" s="53"/>
      <c r="E48" s="16" t="s">
        <v>68</v>
      </c>
      <c r="F48" s="22">
        <v>7722</v>
      </c>
      <c r="G48" s="22">
        <v>9195</v>
      </c>
      <c r="H48" s="22">
        <v>3553</v>
      </c>
      <c r="I48" s="22">
        <v>4820</v>
      </c>
      <c r="J48" s="22">
        <v>2335</v>
      </c>
      <c r="K48" s="22">
        <v>4719</v>
      </c>
      <c r="L48" s="22">
        <v>1910</v>
      </c>
      <c r="M48" s="22">
        <v>10015</v>
      </c>
      <c r="N48" s="22">
        <v>5103</v>
      </c>
      <c r="O48" s="22">
        <v>4440</v>
      </c>
      <c r="P48" s="22">
        <v>3189</v>
      </c>
      <c r="Q48" s="22">
        <v>2678</v>
      </c>
      <c r="R48" s="22">
        <v>4842</v>
      </c>
      <c r="S48" s="22">
        <v>6620</v>
      </c>
      <c r="T48" s="17">
        <f aca="true" t="shared" si="16" ref="T48:T57">SUM(F48:S48)</f>
        <v>71141</v>
      </c>
    </row>
    <row r="49" spans="2:20" s="3" customFormat="1" ht="12.75">
      <c r="B49" s="51" t="s">
        <v>69</v>
      </c>
      <c r="C49" s="52"/>
      <c r="D49" s="53"/>
      <c r="E49" s="16" t="s">
        <v>70</v>
      </c>
      <c r="F49" s="22">
        <v>2532</v>
      </c>
      <c r="G49" s="22">
        <v>3015</v>
      </c>
      <c r="H49" s="22">
        <v>1165</v>
      </c>
      <c r="I49" s="22">
        <v>1581</v>
      </c>
      <c r="J49" s="22">
        <v>766</v>
      </c>
      <c r="K49" s="22">
        <v>1547</v>
      </c>
      <c r="L49" s="22">
        <v>626</v>
      </c>
      <c r="M49" s="22">
        <v>3284</v>
      </c>
      <c r="N49" s="22">
        <v>1673</v>
      </c>
      <c r="O49" s="22">
        <v>1456</v>
      </c>
      <c r="P49" s="22">
        <v>1046</v>
      </c>
      <c r="Q49" s="22">
        <v>878</v>
      </c>
      <c r="R49" s="22">
        <v>1588</v>
      </c>
      <c r="S49" s="22">
        <v>2171</v>
      </c>
      <c r="T49" s="17">
        <f t="shared" si="16"/>
        <v>23328</v>
      </c>
    </row>
    <row r="50" spans="2:20" s="3" customFormat="1" ht="12.75">
      <c r="B50" s="51" t="s">
        <v>71</v>
      </c>
      <c r="C50" s="52"/>
      <c r="D50" s="53"/>
      <c r="E50" s="16" t="s">
        <v>72</v>
      </c>
      <c r="F50" s="22">
        <v>3817</v>
      </c>
      <c r="G50" s="22">
        <v>4469</v>
      </c>
      <c r="H50" s="22">
        <v>1714</v>
      </c>
      <c r="I50" s="22">
        <v>2357</v>
      </c>
      <c r="J50" s="22">
        <v>1169</v>
      </c>
      <c r="K50" s="22">
        <v>2379</v>
      </c>
      <c r="L50" s="22">
        <v>967</v>
      </c>
      <c r="M50" s="22">
        <v>5020</v>
      </c>
      <c r="N50" s="22">
        <v>2616</v>
      </c>
      <c r="O50" s="22">
        <v>2237</v>
      </c>
      <c r="P50" s="22">
        <v>1590</v>
      </c>
      <c r="Q50" s="22">
        <v>1328</v>
      </c>
      <c r="R50" s="22">
        <v>2475</v>
      </c>
      <c r="S50" s="22">
        <v>3242</v>
      </c>
      <c r="T50" s="17">
        <f t="shared" si="16"/>
        <v>35380</v>
      </c>
    </row>
    <row r="51" spans="2:20" s="3" customFormat="1" ht="12.75">
      <c r="B51" s="51" t="s">
        <v>73</v>
      </c>
      <c r="C51" s="52"/>
      <c r="D51" s="53"/>
      <c r="E51" s="16" t="s">
        <v>74</v>
      </c>
      <c r="F51" s="22">
        <v>3905</v>
      </c>
      <c r="G51" s="22">
        <v>4725</v>
      </c>
      <c r="H51" s="22">
        <v>1839</v>
      </c>
      <c r="I51" s="22">
        <v>2463</v>
      </c>
      <c r="J51" s="22">
        <v>1165</v>
      </c>
      <c r="K51" s="22">
        <v>2340</v>
      </c>
      <c r="L51" s="22">
        <v>943</v>
      </c>
      <c r="M51" s="22">
        <v>4995</v>
      </c>
      <c r="N51" s="22">
        <v>2487</v>
      </c>
      <c r="O51" s="22">
        <v>2203</v>
      </c>
      <c r="P51" s="22">
        <v>1599</v>
      </c>
      <c r="Q51" s="22">
        <v>1350</v>
      </c>
      <c r="R51" s="22">
        <v>2367</v>
      </c>
      <c r="S51" s="22">
        <v>3378</v>
      </c>
      <c r="T51" s="17">
        <f t="shared" si="16"/>
        <v>35759</v>
      </c>
    </row>
    <row r="52" spans="2:20" s="3" customFormat="1" ht="12.75">
      <c r="B52" s="51" t="s">
        <v>75</v>
      </c>
      <c r="C52" s="52"/>
      <c r="D52" s="53"/>
      <c r="E52" s="16" t="s">
        <v>76</v>
      </c>
      <c r="F52" s="18">
        <v>1449</v>
      </c>
      <c r="G52" s="50">
        <v>1688</v>
      </c>
      <c r="H52" s="50">
        <v>559</v>
      </c>
      <c r="I52" s="50">
        <v>664</v>
      </c>
      <c r="J52" s="50">
        <v>150</v>
      </c>
      <c r="K52" s="50">
        <v>1597</v>
      </c>
      <c r="L52" s="18">
        <v>374</v>
      </c>
      <c r="M52" s="50">
        <v>2579</v>
      </c>
      <c r="N52" s="50">
        <v>998</v>
      </c>
      <c r="O52" s="18">
        <v>727</v>
      </c>
      <c r="P52" s="50">
        <v>638</v>
      </c>
      <c r="Q52" s="50">
        <v>402</v>
      </c>
      <c r="R52" s="50">
        <v>549</v>
      </c>
      <c r="S52" s="18">
        <v>971</v>
      </c>
      <c r="T52" s="17">
        <f t="shared" si="16"/>
        <v>13345</v>
      </c>
    </row>
    <row r="53" spans="2:20" s="3" customFormat="1" ht="12.75">
      <c r="B53" s="51" t="s">
        <v>77</v>
      </c>
      <c r="C53" s="52"/>
      <c r="D53" s="53"/>
      <c r="E53" s="16" t="s">
        <v>78</v>
      </c>
      <c r="F53" s="18">
        <v>935</v>
      </c>
      <c r="G53" s="18">
        <v>1059</v>
      </c>
      <c r="H53" s="18">
        <v>343</v>
      </c>
      <c r="I53" s="18">
        <v>432</v>
      </c>
      <c r="J53" s="18">
        <v>96</v>
      </c>
      <c r="K53" s="18">
        <v>777</v>
      </c>
      <c r="L53" s="50">
        <v>176</v>
      </c>
      <c r="M53" s="18">
        <v>1432</v>
      </c>
      <c r="N53" s="18">
        <v>590</v>
      </c>
      <c r="O53" s="18">
        <v>468</v>
      </c>
      <c r="P53" s="18">
        <v>466</v>
      </c>
      <c r="Q53" s="18">
        <v>269</v>
      </c>
      <c r="R53" s="18">
        <v>343</v>
      </c>
      <c r="S53" s="18">
        <v>662</v>
      </c>
      <c r="T53" s="17">
        <f t="shared" si="16"/>
        <v>8048</v>
      </c>
    </row>
    <row r="54" spans="2:20" s="3" customFormat="1" ht="12.75">
      <c r="B54" s="51" t="s">
        <v>79</v>
      </c>
      <c r="C54" s="52"/>
      <c r="D54" s="53"/>
      <c r="E54" s="16" t="s">
        <v>80</v>
      </c>
      <c r="F54" s="18">
        <v>718</v>
      </c>
      <c r="G54" s="18">
        <v>896</v>
      </c>
      <c r="H54" s="18">
        <v>267</v>
      </c>
      <c r="I54" s="18">
        <v>312</v>
      </c>
      <c r="J54" s="18">
        <v>74</v>
      </c>
      <c r="K54" s="18">
        <v>856</v>
      </c>
      <c r="L54" s="18">
        <v>221</v>
      </c>
      <c r="M54" s="18">
        <v>1356</v>
      </c>
      <c r="N54" s="18">
        <v>539</v>
      </c>
      <c r="O54" s="18">
        <v>361</v>
      </c>
      <c r="P54" s="18">
        <v>356</v>
      </c>
      <c r="Q54" s="18">
        <v>197</v>
      </c>
      <c r="R54" s="18">
        <v>313</v>
      </c>
      <c r="S54" s="18">
        <v>474</v>
      </c>
      <c r="T54" s="17">
        <f t="shared" si="16"/>
        <v>6940</v>
      </c>
    </row>
    <row r="55" spans="2:20" s="3" customFormat="1" ht="12.75">
      <c r="B55" s="51" t="s">
        <v>81</v>
      </c>
      <c r="C55" s="52"/>
      <c r="D55" s="53"/>
      <c r="E55" s="16" t="s">
        <v>82</v>
      </c>
      <c r="F55" s="18">
        <v>731</v>
      </c>
      <c r="G55" s="18">
        <v>792</v>
      </c>
      <c r="H55" s="18">
        <v>292</v>
      </c>
      <c r="I55" s="18">
        <v>352</v>
      </c>
      <c r="J55" s="18">
        <v>76</v>
      </c>
      <c r="K55" s="18">
        <v>741</v>
      </c>
      <c r="L55" s="18">
        <v>153</v>
      </c>
      <c r="M55" s="18">
        <v>1223</v>
      </c>
      <c r="N55" s="18">
        <v>459</v>
      </c>
      <c r="O55" s="18">
        <v>366</v>
      </c>
      <c r="P55" s="18">
        <v>282</v>
      </c>
      <c r="Q55" s="18">
        <v>205</v>
      </c>
      <c r="R55" s="18">
        <v>236</v>
      </c>
      <c r="S55" s="18">
        <v>497</v>
      </c>
      <c r="T55" s="17">
        <f t="shared" si="16"/>
        <v>6405</v>
      </c>
    </row>
    <row r="56" spans="2:20" s="3" customFormat="1" ht="12.75">
      <c r="B56" s="51" t="s">
        <v>83</v>
      </c>
      <c r="C56" s="52"/>
      <c r="D56" s="53"/>
      <c r="E56" s="20" t="s">
        <v>84</v>
      </c>
      <c r="F56" s="18">
        <v>1019</v>
      </c>
      <c r="G56" s="18">
        <v>1124</v>
      </c>
      <c r="H56" s="18">
        <v>245</v>
      </c>
      <c r="I56" s="18">
        <v>272</v>
      </c>
      <c r="J56" s="18">
        <v>150</v>
      </c>
      <c r="K56" s="18">
        <v>1301</v>
      </c>
      <c r="L56" s="18">
        <v>258</v>
      </c>
      <c r="M56" s="18">
        <v>1751</v>
      </c>
      <c r="N56" s="18">
        <v>530</v>
      </c>
      <c r="O56" s="18">
        <v>399</v>
      </c>
      <c r="P56" s="18">
        <v>551</v>
      </c>
      <c r="Q56" s="18">
        <v>281</v>
      </c>
      <c r="R56" s="18">
        <v>250</v>
      </c>
      <c r="S56" s="18">
        <v>746</v>
      </c>
      <c r="T56" s="17">
        <f t="shared" si="16"/>
        <v>8877</v>
      </c>
    </row>
    <row r="57" spans="2:20" s="3" customFormat="1" ht="12.75">
      <c r="B57" s="51" t="s">
        <v>85</v>
      </c>
      <c r="C57" s="52"/>
      <c r="D57" s="53"/>
      <c r="E57" s="20" t="s">
        <v>86</v>
      </c>
      <c r="F57" s="18">
        <v>430</v>
      </c>
      <c r="G57" s="18">
        <v>564</v>
      </c>
      <c r="H57" s="18">
        <v>314</v>
      </c>
      <c r="I57" s="18">
        <v>392</v>
      </c>
      <c r="J57" s="18">
        <v>0</v>
      </c>
      <c r="K57" s="18">
        <v>296</v>
      </c>
      <c r="L57" s="18">
        <v>116</v>
      </c>
      <c r="M57" s="18">
        <v>828</v>
      </c>
      <c r="N57" s="18">
        <v>468</v>
      </c>
      <c r="O57" s="18">
        <v>328</v>
      </c>
      <c r="P57" s="18">
        <v>87</v>
      </c>
      <c r="Q57" s="18">
        <v>121</v>
      </c>
      <c r="R57" s="18">
        <v>299</v>
      </c>
      <c r="S57" s="18">
        <v>225</v>
      </c>
      <c r="T57" s="17">
        <f t="shared" si="16"/>
        <v>4468</v>
      </c>
    </row>
    <row r="58" spans="2:20" s="3" customFormat="1" ht="12">
      <c r="B58" s="51" t="s">
        <v>87</v>
      </c>
      <c r="C58" s="52"/>
      <c r="D58" s="53"/>
      <c r="E58" s="16" t="s">
        <v>88</v>
      </c>
      <c r="F58" s="19">
        <f>SUM(F52/F48)*100</f>
        <v>18.764568764568764</v>
      </c>
      <c r="G58" s="19">
        <f aca="true" t="shared" si="17" ref="G58:M58">SUM(G52/G48)*100</f>
        <v>18.357803153887982</v>
      </c>
      <c r="H58" s="19">
        <f t="shared" si="17"/>
        <v>15.733183225443288</v>
      </c>
      <c r="I58" s="19">
        <f t="shared" si="17"/>
        <v>13.775933609958507</v>
      </c>
      <c r="J58" s="19">
        <f t="shared" si="17"/>
        <v>6.423982869379015</v>
      </c>
      <c r="K58" s="19">
        <f t="shared" si="17"/>
        <v>33.84191566009748</v>
      </c>
      <c r="L58" s="19">
        <f t="shared" si="17"/>
        <v>19.581151832460733</v>
      </c>
      <c r="M58" s="19">
        <f t="shared" si="17"/>
        <v>25.751372940589118</v>
      </c>
      <c r="N58" s="19">
        <f aca="true" t="shared" si="18" ref="N58:T58">SUM(N52/N48)*100</f>
        <v>19.557123260826963</v>
      </c>
      <c r="O58" s="19">
        <f t="shared" si="18"/>
        <v>16.373873873873872</v>
      </c>
      <c r="P58" s="19">
        <f t="shared" si="18"/>
        <v>20.006271558482283</v>
      </c>
      <c r="Q58" s="19">
        <f t="shared" si="18"/>
        <v>15.011202389843167</v>
      </c>
      <c r="R58" s="19">
        <f t="shared" si="18"/>
        <v>11.338289962825279</v>
      </c>
      <c r="S58" s="19">
        <f t="shared" si="18"/>
        <v>14.667673716012084</v>
      </c>
      <c r="T58" s="19">
        <f t="shared" si="18"/>
        <v>18.758521808802236</v>
      </c>
    </row>
    <row r="59" spans="2:20" s="3" customFormat="1" ht="12">
      <c r="B59" s="51" t="s">
        <v>89</v>
      </c>
      <c r="C59" s="52"/>
      <c r="D59" s="53"/>
      <c r="E59" s="16" t="s">
        <v>90</v>
      </c>
      <c r="F59" s="19">
        <f>SUM(F54/F50)*100</f>
        <v>18.810584228451663</v>
      </c>
      <c r="G59" s="19">
        <f aca="true" t="shared" si="19" ref="G59:M59">SUM(G54/G50)*100</f>
        <v>20.04922801521593</v>
      </c>
      <c r="H59" s="19">
        <f t="shared" si="19"/>
        <v>15.577596266044342</v>
      </c>
      <c r="I59" s="19">
        <f t="shared" si="19"/>
        <v>13.237165888841748</v>
      </c>
      <c r="J59" s="19">
        <f t="shared" si="19"/>
        <v>6.330196749358426</v>
      </c>
      <c r="K59" s="19">
        <f t="shared" si="19"/>
        <v>35.981504833963854</v>
      </c>
      <c r="L59" s="19">
        <f t="shared" si="19"/>
        <v>22.854188210961738</v>
      </c>
      <c r="M59" s="19">
        <f t="shared" si="19"/>
        <v>27.01195219123506</v>
      </c>
      <c r="N59" s="19">
        <f aca="true" t="shared" si="20" ref="N59:T59">SUM(N54/N50)*100</f>
        <v>20.603975535168196</v>
      </c>
      <c r="O59" s="19">
        <f t="shared" si="20"/>
        <v>16.137684398748323</v>
      </c>
      <c r="P59" s="19">
        <f t="shared" si="20"/>
        <v>22.38993710691824</v>
      </c>
      <c r="Q59" s="19">
        <f t="shared" si="20"/>
        <v>14.834337349397591</v>
      </c>
      <c r="R59" s="19">
        <f t="shared" si="20"/>
        <v>12.646464646464647</v>
      </c>
      <c r="S59" s="19">
        <f t="shared" si="20"/>
        <v>14.620604565083282</v>
      </c>
      <c r="T59" s="19">
        <f t="shared" si="20"/>
        <v>19.61560203504805</v>
      </c>
    </row>
    <row r="60" spans="2:20" s="3" customFormat="1" ht="12">
      <c r="B60" s="51" t="s">
        <v>91</v>
      </c>
      <c r="C60" s="52"/>
      <c r="D60" s="53"/>
      <c r="E60" s="16" t="s">
        <v>92</v>
      </c>
      <c r="F60" s="19">
        <f>SUM(F55/F51)*100</f>
        <v>18.719590268886044</v>
      </c>
      <c r="G60" s="19">
        <f aca="true" t="shared" si="21" ref="G60:M60">SUM(G55/G51)*100</f>
        <v>16.761904761904763</v>
      </c>
      <c r="H60" s="19">
        <f t="shared" si="21"/>
        <v>15.878194671016857</v>
      </c>
      <c r="I60" s="19">
        <f t="shared" si="21"/>
        <v>14.291514413317094</v>
      </c>
      <c r="J60" s="19">
        <f t="shared" si="21"/>
        <v>6.523605150214593</v>
      </c>
      <c r="K60" s="19">
        <f t="shared" si="21"/>
        <v>31.666666666666664</v>
      </c>
      <c r="L60" s="19">
        <f t="shared" si="21"/>
        <v>16.224814422057264</v>
      </c>
      <c r="M60" s="19">
        <f t="shared" si="21"/>
        <v>24.484484484484483</v>
      </c>
      <c r="N60" s="19">
        <f aca="true" t="shared" si="22" ref="N60:T60">SUM(N55/N51)*100</f>
        <v>18.455971049457176</v>
      </c>
      <c r="O60" s="19">
        <f t="shared" si="22"/>
        <v>16.61370857921017</v>
      </c>
      <c r="P60" s="19">
        <f t="shared" si="22"/>
        <v>17.636022514071296</v>
      </c>
      <c r="Q60" s="19">
        <f t="shared" si="22"/>
        <v>15.185185185185185</v>
      </c>
      <c r="R60" s="19">
        <f t="shared" si="22"/>
        <v>9.970426700464722</v>
      </c>
      <c r="S60" s="19">
        <f t="shared" si="22"/>
        <v>14.712847838957963</v>
      </c>
      <c r="T60" s="19">
        <f t="shared" si="22"/>
        <v>17.911574708465004</v>
      </c>
    </row>
    <row r="61" spans="2:20" s="3" customFormat="1" ht="12">
      <c r="B61" s="51" t="s">
        <v>93</v>
      </c>
      <c r="C61" s="52"/>
      <c r="D61" s="53"/>
      <c r="E61" s="16" t="s">
        <v>94</v>
      </c>
      <c r="F61" s="19">
        <f>SUM(F53/F49)*100</f>
        <v>36.927330173775665</v>
      </c>
      <c r="G61" s="19">
        <f aca="true" t="shared" si="23" ref="G61:M61">SUM(G53/G49)*100</f>
        <v>35.124378109452735</v>
      </c>
      <c r="H61" s="19">
        <f t="shared" si="23"/>
        <v>29.442060085836907</v>
      </c>
      <c r="I61" s="19">
        <f t="shared" si="23"/>
        <v>27.32447817836812</v>
      </c>
      <c r="J61" s="19">
        <f t="shared" si="23"/>
        <v>12.532637075718014</v>
      </c>
      <c r="K61" s="19">
        <f t="shared" si="23"/>
        <v>50.2262443438914</v>
      </c>
      <c r="L61" s="19">
        <f t="shared" si="23"/>
        <v>28.115015974440894</v>
      </c>
      <c r="M61" s="19">
        <f t="shared" si="23"/>
        <v>43.605359317905</v>
      </c>
      <c r="N61" s="19">
        <f aca="true" t="shared" si="24" ref="N61:T61">SUM(N53/N49)*100</f>
        <v>35.265989240884636</v>
      </c>
      <c r="O61" s="19">
        <f t="shared" si="24"/>
        <v>32.142857142857146</v>
      </c>
      <c r="P61" s="19">
        <f t="shared" si="24"/>
        <v>44.55066921606118</v>
      </c>
      <c r="Q61" s="19">
        <f t="shared" si="24"/>
        <v>30.637813211845106</v>
      </c>
      <c r="R61" s="19">
        <f t="shared" si="24"/>
        <v>21.599496221662466</v>
      </c>
      <c r="S61" s="19">
        <f t="shared" si="24"/>
        <v>30.492860432980194</v>
      </c>
      <c r="T61" s="19">
        <f t="shared" si="24"/>
        <v>34.49931412894376</v>
      </c>
    </row>
    <row r="62" spans="2:20" s="3" customFormat="1" ht="12.75">
      <c r="B62" s="51" t="s">
        <v>95</v>
      </c>
      <c r="C62" s="52"/>
      <c r="D62" s="53"/>
      <c r="E62" s="16" t="s">
        <v>96</v>
      </c>
      <c r="F62" s="17">
        <v>5124</v>
      </c>
      <c r="G62" s="17">
        <v>6100</v>
      </c>
      <c r="H62" s="17">
        <v>2358</v>
      </c>
      <c r="I62" s="17">
        <v>3198</v>
      </c>
      <c r="J62" s="17">
        <v>1549</v>
      </c>
      <c r="K62" s="17">
        <v>3131</v>
      </c>
      <c r="L62" s="17">
        <v>1267</v>
      </c>
      <c r="M62" s="17">
        <v>6645</v>
      </c>
      <c r="N62" s="17">
        <v>3385</v>
      </c>
      <c r="O62" s="17">
        <v>2946</v>
      </c>
      <c r="P62" s="17">
        <v>2116</v>
      </c>
      <c r="Q62" s="17">
        <v>1777</v>
      </c>
      <c r="R62" s="17">
        <v>3212</v>
      </c>
      <c r="S62" s="17">
        <v>4392</v>
      </c>
      <c r="T62" s="17">
        <f aca="true" t="shared" si="25" ref="T62:T71">SUM(F62:S62)</f>
        <v>47200</v>
      </c>
    </row>
    <row r="63" spans="2:20" s="3" customFormat="1" ht="12.75">
      <c r="B63" s="51" t="s">
        <v>97</v>
      </c>
      <c r="C63" s="52"/>
      <c r="D63" s="53"/>
      <c r="E63" s="16" t="s">
        <v>98</v>
      </c>
      <c r="F63" s="17">
        <v>2314</v>
      </c>
      <c r="G63" s="17">
        <v>2755</v>
      </c>
      <c r="H63" s="17">
        <v>1065</v>
      </c>
      <c r="I63" s="17">
        <v>1444</v>
      </c>
      <c r="J63" s="17">
        <v>700</v>
      </c>
      <c r="K63" s="17">
        <v>1414</v>
      </c>
      <c r="L63" s="17">
        <v>572</v>
      </c>
      <c r="M63" s="17">
        <v>3001</v>
      </c>
      <c r="N63" s="17">
        <v>1529</v>
      </c>
      <c r="O63" s="17">
        <v>1330</v>
      </c>
      <c r="P63" s="17">
        <v>956</v>
      </c>
      <c r="Q63" s="17">
        <v>803</v>
      </c>
      <c r="R63" s="17">
        <v>1451</v>
      </c>
      <c r="S63" s="17">
        <v>1983</v>
      </c>
      <c r="T63" s="17">
        <f t="shared" si="25"/>
        <v>21317</v>
      </c>
    </row>
    <row r="64" spans="2:20" s="3" customFormat="1" ht="12.75">
      <c r="B64" s="51" t="s">
        <v>99</v>
      </c>
      <c r="C64" s="52"/>
      <c r="D64" s="53"/>
      <c r="E64" s="16" t="s">
        <v>100</v>
      </c>
      <c r="F64" s="17">
        <v>2530</v>
      </c>
      <c r="G64" s="17">
        <v>2962</v>
      </c>
      <c r="H64" s="17">
        <v>1136</v>
      </c>
      <c r="I64" s="17">
        <v>1562</v>
      </c>
      <c r="J64" s="17">
        <v>775</v>
      </c>
      <c r="K64" s="17">
        <v>1577</v>
      </c>
      <c r="L64" s="17">
        <v>641</v>
      </c>
      <c r="M64" s="17">
        <v>3327</v>
      </c>
      <c r="N64" s="17">
        <v>1734</v>
      </c>
      <c r="O64" s="17">
        <v>1482</v>
      </c>
      <c r="P64" s="17">
        <v>1054</v>
      </c>
      <c r="Q64" s="17">
        <v>880</v>
      </c>
      <c r="R64" s="17">
        <v>1640</v>
      </c>
      <c r="S64" s="17">
        <v>2149</v>
      </c>
      <c r="T64" s="17">
        <f t="shared" si="25"/>
        <v>23449</v>
      </c>
    </row>
    <row r="65" spans="2:20" s="3" customFormat="1" ht="12.75">
      <c r="B65" s="51" t="s">
        <v>101</v>
      </c>
      <c r="C65" s="52"/>
      <c r="D65" s="53"/>
      <c r="E65" s="16" t="s">
        <v>102</v>
      </c>
      <c r="F65" s="17">
        <v>2594</v>
      </c>
      <c r="G65" s="17">
        <v>3139</v>
      </c>
      <c r="H65" s="17">
        <v>1222</v>
      </c>
      <c r="I65" s="17">
        <v>1636</v>
      </c>
      <c r="J65" s="17">
        <v>774</v>
      </c>
      <c r="K65" s="17">
        <v>1554</v>
      </c>
      <c r="L65" s="17">
        <v>626</v>
      </c>
      <c r="M65" s="17">
        <v>3318</v>
      </c>
      <c r="N65" s="17">
        <v>1652</v>
      </c>
      <c r="O65" s="17">
        <v>1463</v>
      </c>
      <c r="P65" s="17">
        <v>1062</v>
      </c>
      <c r="Q65" s="17">
        <v>897</v>
      </c>
      <c r="R65" s="17">
        <v>1572</v>
      </c>
      <c r="S65" s="17">
        <v>2243</v>
      </c>
      <c r="T65" s="17">
        <f t="shared" si="25"/>
        <v>23752</v>
      </c>
    </row>
    <row r="66" spans="2:20" s="3" customFormat="1" ht="12.75">
      <c r="B66" s="51" t="s">
        <v>103</v>
      </c>
      <c r="C66" s="52"/>
      <c r="D66" s="53"/>
      <c r="E66" s="16" t="s">
        <v>104</v>
      </c>
      <c r="F66" s="18">
        <v>998</v>
      </c>
      <c r="G66" s="50">
        <v>532</v>
      </c>
      <c r="H66" s="18">
        <v>284</v>
      </c>
      <c r="I66" s="50">
        <v>84</v>
      </c>
      <c r="J66" s="50">
        <v>0</v>
      </c>
      <c r="K66" s="50">
        <v>35</v>
      </c>
      <c r="L66" s="50">
        <v>151</v>
      </c>
      <c r="M66" s="50">
        <v>2194</v>
      </c>
      <c r="N66" s="50">
        <v>188</v>
      </c>
      <c r="O66" s="50">
        <v>235</v>
      </c>
      <c r="P66" s="50">
        <v>205</v>
      </c>
      <c r="Q66" s="50">
        <v>0</v>
      </c>
      <c r="R66" s="50">
        <v>64</v>
      </c>
      <c r="S66" s="18">
        <v>672</v>
      </c>
      <c r="T66" s="17">
        <f t="shared" si="25"/>
        <v>5642</v>
      </c>
    </row>
    <row r="67" spans="2:20" s="3" customFormat="1" ht="12.75">
      <c r="B67" s="51" t="s">
        <v>105</v>
      </c>
      <c r="C67" s="52"/>
      <c r="D67" s="53"/>
      <c r="E67" s="16" t="s">
        <v>106</v>
      </c>
      <c r="F67" s="18">
        <v>684</v>
      </c>
      <c r="G67" s="18">
        <v>346</v>
      </c>
      <c r="H67" s="50">
        <v>207</v>
      </c>
      <c r="I67" s="18">
        <v>54</v>
      </c>
      <c r="J67" s="18">
        <v>0</v>
      </c>
      <c r="K67" s="18">
        <v>16</v>
      </c>
      <c r="L67" s="18">
        <v>77</v>
      </c>
      <c r="M67" s="18">
        <v>1172</v>
      </c>
      <c r="N67" s="18">
        <v>123</v>
      </c>
      <c r="O67" s="18">
        <v>147</v>
      </c>
      <c r="P67" s="18">
        <v>125</v>
      </c>
      <c r="Q67" s="18">
        <v>0</v>
      </c>
      <c r="R67" s="18">
        <v>27</v>
      </c>
      <c r="S67" s="18">
        <v>446</v>
      </c>
      <c r="T67" s="17">
        <f t="shared" si="25"/>
        <v>3424</v>
      </c>
    </row>
    <row r="68" spans="2:20" s="3" customFormat="1" ht="12.75">
      <c r="B68" s="51" t="s">
        <v>107</v>
      </c>
      <c r="C68" s="52"/>
      <c r="D68" s="53"/>
      <c r="E68" s="16" t="s">
        <v>108</v>
      </c>
      <c r="F68" s="18">
        <v>436</v>
      </c>
      <c r="G68" s="18">
        <v>222</v>
      </c>
      <c r="H68" s="18">
        <v>200</v>
      </c>
      <c r="I68" s="18">
        <v>46</v>
      </c>
      <c r="J68" s="18">
        <v>0</v>
      </c>
      <c r="K68" s="18">
        <v>17</v>
      </c>
      <c r="L68" s="18">
        <v>93</v>
      </c>
      <c r="M68" s="18">
        <v>1134</v>
      </c>
      <c r="N68" s="18">
        <v>96</v>
      </c>
      <c r="O68" s="18">
        <v>114</v>
      </c>
      <c r="P68" s="18">
        <v>151</v>
      </c>
      <c r="Q68" s="18">
        <v>0</v>
      </c>
      <c r="R68" s="18">
        <v>40</v>
      </c>
      <c r="S68" s="18">
        <v>203</v>
      </c>
      <c r="T68" s="17">
        <f t="shared" si="25"/>
        <v>2752</v>
      </c>
    </row>
    <row r="69" spans="2:20" s="3" customFormat="1" ht="12.75">
      <c r="B69" s="51" t="s">
        <v>109</v>
      </c>
      <c r="C69" s="52"/>
      <c r="D69" s="53"/>
      <c r="E69" s="16" t="s">
        <v>110</v>
      </c>
      <c r="F69" s="18">
        <v>562</v>
      </c>
      <c r="G69" s="18">
        <v>310</v>
      </c>
      <c r="H69" s="18">
        <v>84</v>
      </c>
      <c r="I69" s="18">
        <v>38</v>
      </c>
      <c r="J69" s="18">
        <v>0</v>
      </c>
      <c r="K69" s="18">
        <v>18</v>
      </c>
      <c r="L69" s="18">
        <v>58</v>
      </c>
      <c r="M69" s="18">
        <v>1060</v>
      </c>
      <c r="N69" s="18">
        <v>92</v>
      </c>
      <c r="O69" s="18">
        <v>121</v>
      </c>
      <c r="P69" s="18">
        <v>54</v>
      </c>
      <c r="Q69" s="18">
        <v>0</v>
      </c>
      <c r="R69" s="18">
        <v>24</v>
      </c>
      <c r="S69" s="18">
        <v>469</v>
      </c>
      <c r="T69" s="17">
        <f t="shared" si="25"/>
        <v>2890</v>
      </c>
    </row>
    <row r="70" spans="2:20" s="3" customFormat="1" ht="12.75">
      <c r="B70" s="51" t="s">
        <v>111</v>
      </c>
      <c r="C70" s="52"/>
      <c r="D70" s="53"/>
      <c r="E70" s="20" t="s">
        <v>112</v>
      </c>
      <c r="F70" s="18">
        <v>705</v>
      </c>
      <c r="G70" s="18">
        <v>532</v>
      </c>
      <c r="H70" s="18">
        <v>0</v>
      </c>
      <c r="I70" s="18">
        <v>0</v>
      </c>
      <c r="J70" s="18">
        <v>0</v>
      </c>
      <c r="K70" s="18">
        <v>35</v>
      </c>
      <c r="L70" s="18">
        <v>0</v>
      </c>
      <c r="M70" s="18">
        <v>2194</v>
      </c>
      <c r="N70" s="18">
        <v>42</v>
      </c>
      <c r="O70" s="18">
        <v>235</v>
      </c>
      <c r="P70" s="18">
        <v>205</v>
      </c>
      <c r="Q70" s="18">
        <v>0</v>
      </c>
      <c r="R70" s="18">
        <v>64</v>
      </c>
      <c r="S70" s="18">
        <v>605</v>
      </c>
      <c r="T70" s="17">
        <f t="shared" si="25"/>
        <v>4617</v>
      </c>
    </row>
    <row r="71" spans="2:20" s="3" customFormat="1" ht="12.75">
      <c r="B71" s="51" t="s">
        <v>113</v>
      </c>
      <c r="C71" s="52"/>
      <c r="D71" s="53"/>
      <c r="E71" s="20" t="s">
        <v>114</v>
      </c>
      <c r="F71" s="18">
        <v>293</v>
      </c>
      <c r="G71" s="18">
        <v>0</v>
      </c>
      <c r="H71" s="18">
        <v>284</v>
      </c>
      <c r="I71" s="18">
        <v>84</v>
      </c>
      <c r="J71" s="18">
        <v>0</v>
      </c>
      <c r="K71" s="18">
        <v>0</v>
      </c>
      <c r="L71" s="18">
        <v>151</v>
      </c>
      <c r="M71" s="18">
        <v>0</v>
      </c>
      <c r="N71" s="18">
        <v>146</v>
      </c>
      <c r="O71" s="18">
        <v>0</v>
      </c>
      <c r="P71" s="18">
        <v>0</v>
      </c>
      <c r="Q71" s="18">
        <v>0</v>
      </c>
      <c r="R71" s="18">
        <v>0</v>
      </c>
      <c r="S71" s="18">
        <v>67</v>
      </c>
      <c r="T71" s="17">
        <f t="shared" si="25"/>
        <v>1025</v>
      </c>
    </row>
    <row r="72" spans="2:20" s="3" customFormat="1" ht="12">
      <c r="B72" s="51" t="s">
        <v>115</v>
      </c>
      <c r="C72" s="52"/>
      <c r="D72" s="53"/>
      <c r="E72" s="16" t="s">
        <v>116</v>
      </c>
      <c r="F72" s="19">
        <f>SUM(F66/F62)*100</f>
        <v>19.47697111631538</v>
      </c>
      <c r="G72" s="19">
        <f aca="true" t="shared" si="26" ref="G72:M72">SUM(G66/G62)*100</f>
        <v>8.721311475409836</v>
      </c>
      <c r="H72" s="19">
        <f t="shared" si="26"/>
        <v>12.044105173876165</v>
      </c>
      <c r="I72" s="19">
        <f t="shared" si="26"/>
        <v>2.6266416510318953</v>
      </c>
      <c r="J72" s="19">
        <f t="shared" si="26"/>
        <v>0</v>
      </c>
      <c r="K72" s="19">
        <f t="shared" si="26"/>
        <v>1.1178537208559567</v>
      </c>
      <c r="L72" s="19">
        <f t="shared" si="26"/>
        <v>11.91791633780584</v>
      </c>
      <c r="M72" s="19">
        <f t="shared" si="26"/>
        <v>33.01730624529722</v>
      </c>
      <c r="N72" s="19">
        <f aca="true" t="shared" si="27" ref="N72:T72">SUM(N66/N62)*100</f>
        <v>5.5539143279172825</v>
      </c>
      <c r="O72" s="19">
        <f t="shared" si="27"/>
        <v>7.976917854718262</v>
      </c>
      <c r="P72" s="19">
        <f t="shared" si="27"/>
        <v>9.688090737240076</v>
      </c>
      <c r="Q72" s="19">
        <f t="shared" si="27"/>
        <v>0</v>
      </c>
      <c r="R72" s="19">
        <f t="shared" si="27"/>
        <v>1.9925280199252802</v>
      </c>
      <c r="S72" s="19">
        <f t="shared" si="27"/>
        <v>15.300546448087433</v>
      </c>
      <c r="T72" s="19">
        <f t="shared" si="27"/>
        <v>11.953389830508474</v>
      </c>
    </row>
    <row r="73" spans="2:20" s="3" customFormat="1" ht="12">
      <c r="B73" s="51" t="s">
        <v>117</v>
      </c>
      <c r="C73" s="52"/>
      <c r="D73" s="53"/>
      <c r="E73" s="16" t="s">
        <v>118</v>
      </c>
      <c r="F73" s="19">
        <f>SUM(F68/F64)*100</f>
        <v>17.233201581027668</v>
      </c>
      <c r="G73" s="19">
        <f aca="true" t="shared" si="28" ref="G73:M73">SUM(G68/G64)*100</f>
        <v>7.4949358541526</v>
      </c>
      <c r="H73" s="19">
        <f t="shared" si="28"/>
        <v>17.6056338028169</v>
      </c>
      <c r="I73" s="19">
        <f t="shared" si="28"/>
        <v>2.9449423815621</v>
      </c>
      <c r="J73" s="19">
        <f t="shared" si="28"/>
        <v>0</v>
      </c>
      <c r="K73" s="19">
        <f t="shared" si="28"/>
        <v>1.077996195307546</v>
      </c>
      <c r="L73" s="19">
        <f t="shared" si="28"/>
        <v>14.508580343213728</v>
      </c>
      <c r="M73" s="19">
        <f t="shared" si="28"/>
        <v>34.08476104598738</v>
      </c>
      <c r="N73" s="19">
        <f aca="true" t="shared" si="29" ref="N73:T73">SUM(N68/N64)*100</f>
        <v>5.536332179930796</v>
      </c>
      <c r="O73" s="19">
        <f t="shared" si="29"/>
        <v>7.6923076923076925</v>
      </c>
      <c r="P73" s="19">
        <f t="shared" si="29"/>
        <v>14.32637571157495</v>
      </c>
      <c r="Q73" s="19">
        <f t="shared" si="29"/>
        <v>0</v>
      </c>
      <c r="R73" s="19">
        <f t="shared" si="29"/>
        <v>2.4390243902439024</v>
      </c>
      <c r="S73" s="19">
        <f t="shared" si="29"/>
        <v>9.446254071661238</v>
      </c>
      <c r="T73" s="19">
        <f t="shared" si="29"/>
        <v>11.736108149601263</v>
      </c>
    </row>
    <row r="74" spans="2:20" s="3" customFormat="1" ht="12">
      <c r="B74" s="51" t="s">
        <v>119</v>
      </c>
      <c r="C74" s="52"/>
      <c r="D74" s="53"/>
      <c r="E74" s="16" t="s">
        <v>120</v>
      </c>
      <c r="F74" s="19">
        <f>SUM(F69/F65)*100</f>
        <v>21.66538164996145</v>
      </c>
      <c r="G74" s="19">
        <f aca="true" t="shared" si="30" ref="G74:M74">SUM(G69/G65)*100</f>
        <v>9.875756610385473</v>
      </c>
      <c r="H74" s="19">
        <f t="shared" si="30"/>
        <v>6.873977086743044</v>
      </c>
      <c r="I74" s="19">
        <f t="shared" si="30"/>
        <v>2.3227383863080684</v>
      </c>
      <c r="J74" s="19">
        <f t="shared" si="30"/>
        <v>0</v>
      </c>
      <c r="K74" s="19">
        <f t="shared" si="30"/>
        <v>1.1583011583011582</v>
      </c>
      <c r="L74" s="19">
        <f t="shared" si="30"/>
        <v>9.26517571884984</v>
      </c>
      <c r="M74" s="19">
        <f t="shared" si="30"/>
        <v>31.946955997588912</v>
      </c>
      <c r="N74" s="19">
        <f aca="true" t="shared" si="31" ref="N74:T74">SUM(N69/N65)*100</f>
        <v>5.569007263922518</v>
      </c>
      <c r="O74" s="19">
        <f t="shared" si="31"/>
        <v>8.270676691729323</v>
      </c>
      <c r="P74" s="19">
        <f t="shared" si="31"/>
        <v>5.084745762711865</v>
      </c>
      <c r="Q74" s="19">
        <f>SUM(Q69/Q65)*100</f>
        <v>0</v>
      </c>
      <c r="R74" s="19">
        <f t="shared" si="31"/>
        <v>1.5267175572519083</v>
      </c>
      <c r="S74" s="19">
        <f t="shared" si="31"/>
        <v>20.909496210432458</v>
      </c>
      <c r="T74" s="19">
        <f t="shared" si="31"/>
        <v>12.167396429774335</v>
      </c>
    </row>
    <row r="75" spans="2:20" s="3" customFormat="1" ht="12">
      <c r="B75" s="51" t="s">
        <v>121</v>
      </c>
      <c r="C75" s="52"/>
      <c r="D75" s="53"/>
      <c r="E75" s="16" t="s">
        <v>122</v>
      </c>
      <c r="F75" s="19">
        <f>SUM(F67/F63)*100</f>
        <v>29.559204840103714</v>
      </c>
      <c r="G75" s="19">
        <f aca="true" t="shared" si="32" ref="G75:M75">SUM(G67/G63)*100</f>
        <v>12.558983666061707</v>
      </c>
      <c r="H75" s="19">
        <f t="shared" si="32"/>
        <v>19.43661971830986</v>
      </c>
      <c r="I75" s="19">
        <f t="shared" si="32"/>
        <v>3.739612188365651</v>
      </c>
      <c r="J75" s="19">
        <f t="shared" si="32"/>
        <v>0</v>
      </c>
      <c r="K75" s="19">
        <f t="shared" si="32"/>
        <v>1.1315417256011315</v>
      </c>
      <c r="L75" s="19">
        <f t="shared" si="32"/>
        <v>13.461538461538462</v>
      </c>
      <c r="M75" s="19">
        <f t="shared" si="32"/>
        <v>39.05364878373875</v>
      </c>
      <c r="N75" s="19">
        <f aca="true" t="shared" si="33" ref="N75:T75">SUM(N67/N63)*100</f>
        <v>8.04447351209941</v>
      </c>
      <c r="O75" s="19">
        <f t="shared" si="33"/>
        <v>11.052631578947368</v>
      </c>
      <c r="P75" s="19">
        <f t="shared" si="33"/>
        <v>13.07531380753138</v>
      </c>
      <c r="Q75" s="19">
        <f>SUM(Q67/Q63)*100</f>
        <v>0</v>
      </c>
      <c r="R75" s="19">
        <f t="shared" si="33"/>
        <v>1.8607856650585803</v>
      </c>
      <c r="S75" s="19">
        <f t="shared" si="33"/>
        <v>22.49117498739284</v>
      </c>
      <c r="T75" s="19">
        <f t="shared" si="33"/>
        <v>16.062297696674015</v>
      </c>
    </row>
    <row r="76" spans="2:20" s="3" customFormat="1" ht="12">
      <c r="B76" s="51" t="s">
        <v>123</v>
      </c>
      <c r="C76" s="52"/>
      <c r="D76" s="53"/>
      <c r="E76" s="16" t="s">
        <v>124</v>
      </c>
      <c r="F76" s="16">
        <f aca="true" t="shared" si="34" ref="F76:M76">SUM(F24+F38+F52+F66)</f>
        <v>10355</v>
      </c>
      <c r="G76" s="16">
        <f t="shared" si="34"/>
        <v>10747</v>
      </c>
      <c r="H76" s="16">
        <f t="shared" si="34"/>
        <v>4449</v>
      </c>
      <c r="I76" s="16">
        <f t="shared" si="34"/>
        <v>5712</v>
      </c>
      <c r="J76" s="16">
        <f t="shared" si="34"/>
        <v>1905</v>
      </c>
      <c r="K76" s="16">
        <f t="shared" si="34"/>
        <v>6533</v>
      </c>
      <c r="L76" s="16">
        <f t="shared" si="34"/>
        <v>2960</v>
      </c>
      <c r="M76" s="16">
        <f t="shared" si="34"/>
        <v>16646</v>
      </c>
      <c r="N76" s="16">
        <f aca="true" t="shared" si="35" ref="N76:T76">SUM(N24+N38+N52+N66)</f>
        <v>7426</v>
      </c>
      <c r="O76" s="16">
        <f t="shared" si="35"/>
        <v>6185</v>
      </c>
      <c r="P76" s="16">
        <f t="shared" si="35"/>
        <v>4386</v>
      </c>
      <c r="Q76" s="16">
        <f t="shared" si="35"/>
        <v>2916</v>
      </c>
      <c r="R76" s="16">
        <f t="shared" si="35"/>
        <v>5490</v>
      </c>
      <c r="S76" s="16">
        <f t="shared" si="35"/>
        <v>8497</v>
      </c>
      <c r="T76" s="16">
        <f t="shared" si="35"/>
        <v>94207</v>
      </c>
    </row>
    <row r="77" spans="2:20" s="3" customFormat="1" ht="12.75">
      <c r="B77" s="51" t="s">
        <v>125</v>
      </c>
      <c r="C77" s="52"/>
      <c r="D77" s="53"/>
      <c r="E77" s="16" t="s">
        <v>126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17">
        <f>SUM(F77:S77)</f>
        <v>0</v>
      </c>
    </row>
    <row r="78" spans="2:20" s="3" customFormat="1" ht="12.75">
      <c r="B78" s="51" t="s">
        <v>127</v>
      </c>
      <c r="C78" s="52"/>
      <c r="D78" s="53"/>
      <c r="E78" s="16" t="s">
        <v>128</v>
      </c>
      <c r="F78" s="18">
        <v>0</v>
      </c>
      <c r="G78" s="18">
        <v>3</v>
      </c>
      <c r="H78" s="18">
        <v>0</v>
      </c>
      <c r="I78" s="18">
        <v>0</v>
      </c>
      <c r="J78" s="18">
        <v>0</v>
      </c>
      <c r="K78" s="18">
        <v>0</v>
      </c>
      <c r="L78" s="18">
        <v>4</v>
      </c>
      <c r="M78" s="18">
        <v>14</v>
      </c>
      <c r="N78" s="18">
        <v>5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7">
        <f>SUM(F78:S78)</f>
        <v>26</v>
      </c>
    </row>
    <row r="79" spans="2:20" s="3" customFormat="1" ht="12.75">
      <c r="B79" s="51" t="s">
        <v>129</v>
      </c>
      <c r="C79" s="52"/>
      <c r="D79" s="53"/>
      <c r="E79" s="16" t="s">
        <v>130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17">
        <f>SUM(F79:S79)</f>
        <v>0</v>
      </c>
    </row>
    <row r="80" spans="2:20" s="3" customFormat="1" ht="12.75">
      <c r="B80" s="51" t="s">
        <v>131</v>
      </c>
      <c r="C80" s="52"/>
      <c r="D80" s="53"/>
      <c r="E80" s="16" t="s">
        <v>132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18">
        <v>2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17">
        <f>SUM(F80:S80)</f>
        <v>2</v>
      </c>
    </row>
    <row r="81" spans="2:20" s="3" customFormat="1" ht="12">
      <c r="B81" s="51" t="s">
        <v>133</v>
      </c>
      <c r="C81" s="52"/>
      <c r="D81" s="53"/>
      <c r="E81" s="16" t="s">
        <v>134</v>
      </c>
      <c r="F81" s="24">
        <f aca="true" t="shared" si="36" ref="F81:M81">SUM((F77+F78+F79+F80)/F76)*100</f>
        <v>0</v>
      </c>
      <c r="G81" s="24">
        <f t="shared" si="36"/>
        <v>0.02791476691169629</v>
      </c>
      <c r="H81" s="24">
        <f t="shared" si="36"/>
        <v>0</v>
      </c>
      <c r="I81" s="24">
        <f t="shared" si="36"/>
        <v>0</v>
      </c>
      <c r="J81" s="24">
        <f t="shared" si="36"/>
        <v>0</v>
      </c>
      <c r="K81" s="24">
        <f t="shared" si="36"/>
        <v>0</v>
      </c>
      <c r="L81" s="24">
        <f t="shared" si="36"/>
        <v>0.13513513513513514</v>
      </c>
      <c r="M81" s="24">
        <f t="shared" si="36"/>
        <v>0.09611918779286314</v>
      </c>
      <c r="N81" s="24">
        <f aca="true" t="shared" si="37" ref="N81:T81">SUM((N77+N78+N79+N80)/N76)*100</f>
        <v>0.06733099919202801</v>
      </c>
      <c r="O81" s="24">
        <f t="shared" si="37"/>
        <v>0</v>
      </c>
      <c r="P81" s="24">
        <f t="shared" si="37"/>
        <v>0</v>
      </c>
      <c r="Q81" s="24"/>
      <c r="R81" s="24">
        <f t="shared" si="37"/>
        <v>0</v>
      </c>
      <c r="S81" s="24">
        <f t="shared" si="37"/>
        <v>0</v>
      </c>
      <c r="T81" s="24">
        <f t="shared" si="37"/>
        <v>0.029721782882376046</v>
      </c>
    </row>
    <row r="82" spans="2:4" s="3" customFormat="1" ht="12">
      <c r="B82" s="2"/>
      <c r="C82" s="10"/>
      <c r="D82" s="10"/>
    </row>
    <row r="83" spans="2:4" s="3" customFormat="1" ht="12">
      <c r="B83" s="2" t="s">
        <v>135</v>
      </c>
      <c r="C83" s="10"/>
      <c r="D83" s="10"/>
    </row>
    <row r="84" spans="2:4" s="3" customFormat="1" ht="12">
      <c r="B84" s="1" t="s">
        <v>136</v>
      </c>
      <c r="C84" s="12"/>
      <c r="D84" s="12"/>
    </row>
    <row r="85" spans="2:4" s="3" customFormat="1" ht="12">
      <c r="B85" s="13" t="s">
        <v>137</v>
      </c>
      <c r="C85" s="10"/>
      <c r="D85" s="10"/>
    </row>
    <row r="86" spans="2:4" s="3" customFormat="1" ht="12">
      <c r="B86" s="13" t="s">
        <v>138</v>
      </c>
      <c r="C86" s="10"/>
      <c r="D86" s="10"/>
    </row>
    <row r="87" spans="2:4" s="3" customFormat="1" ht="12">
      <c r="B87" s="13" t="s">
        <v>139</v>
      </c>
      <c r="C87" s="10"/>
      <c r="D87" s="10"/>
    </row>
    <row r="88" spans="2:4" s="3" customFormat="1" ht="12">
      <c r="B88" s="13" t="s">
        <v>140</v>
      </c>
      <c r="C88" s="10"/>
      <c r="D88" s="10"/>
    </row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</sheetData>
  <mergeCells count="65">
    <mergeCell ref="B18:D18"/>
    <mergeCell ref="B6:C6"/>
    <mergeCell ref="B17:D17"/>
    <mergeCell ref="B20:D20"/>
    <mergeCell ref="B21:D21"/>
    <mergeCell ref="B22:D22"/>
    <mergeCell ref="B23:D23"/>
    <mergeCell ref="B32:D32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73:D73"/>
    <mergeCell ref="B74:D74"/>
    <mergeCell ref="B75:D75"/>
    <mergeCell ref="B69:D69"/>
    <mergeCell ref="B70:D70"/>
    <mergeCell ref="B71:D71"/>
    <mergeCell ref="B72:D72"/>
    <mergeCell ref="B76:D76"/>
    <mergeCell ref="B81:D81"/>
    <mergeCell ref="B77:D77"/>
    <mergeCell ref="B78:D78"/>
    <mergeCell ref="B79:D79"/>
    <mergeCell ref="B80:D80"/>
  </mergeCells>
  <printOptions/>
  <pageMargins left="0.7874015748031497" right="0.7874015748031497" top="0.984251968503937" bottom="0.984251968503937" header="0" footer="0"/>
  <pageSetup horizontalDpi="300" verticalDpi="300" orientation="landscape" paperSize="123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Son</cp:lastModifiedBy>
  <cp:lastPrinted>2007-10-24T17:02:54Z</cp:lastPrinted>
  <dcterms:created xsi:type="dcterms:W3CDTF">2007-03-18T23:04:32Z</dcterms:created>
  <dcterms:modified xsi:type="dcterms:W3CDTF">2007-10-24T17:02:57Z</dcterms:modified>
  <cp:category/>
  <cp:version/>
  <cp:contentType/>
  <cp:contentStatus/>
</cp:coreProperties>
</file>