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30-04a" sheetId="1" r:id="rId1"/>
    <sheet name="Tabla 30-04b" sheetId="2" r:id="rId2"/>
    <sheet name="Tabla 30-04c" sheetId="3" r:id="rId3"/>
    <sheet name="Tabla 30-04d" sheetId="4" r:id="rId4"/>
  </sheets>
  <definedNames>
    <definedName name="_xlnm.Print_Area" localSheetId="0">'Tabla 30-04a'!$A$1:$U$79</definedName>
    <definedName name="_xlnm.Print_Area" localSheetId="1">'Tabla 30-04b'!$A$1:$AC$43</definedName>
  </definedNames>
  <calcPr calcMode="manual" fullCalcOnLoad="1"/>
</workbook>
</file>

<file path=xl/sharedStrings.xml><?xml version="1.0" encoding="utf-8"?>
<sst xmlns="http://schemas.openxmlformats.org/spreadsheetml/2006/main" count="354" uniqueCount="219">
  <si>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</si>
  <si>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</si>
  <si>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</si>
  <si>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</si>
  <si>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</si>
  <si>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</si>
  <si>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</si>
  <si>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Municipios del Departamento de Chimaltenango</t>
  </si>
  <si>
    <t>Unidad de Medida</t>
  </si>
  <si>
    <t>Fuente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</si>
  <si>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</si>
  <si>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</si>
  <si>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</si>
  <si>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</si>
  <si>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</si>
  <si>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</si>
  <si>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</si>
  <si>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</si>
  <si>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</si>
  <si>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</si>
  <si>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</si>
  <si>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</si>
  <si>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</si>
  <si>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Zaragoza</t>
  </si>
  <si>
    <t>El Tejar</t>
  </si>
  <si>
    <t>Departamento de Chimaltenango</t>
  </si>
  <si>
    <t>Código Departamento y Municipio</t>
  </si>
  <si>
    <t>Código de campo</t>
  </si>
  <si>
    <t>BOV_T_CA</t>
  </si>
  <si>
    <t>BOV_T_FC</t>
  </si>
  <si>
    <t>CAP_T_FC</t>
  </si>
  <si>
    <t>T_AVE_FC</t>
  </si>
  <si>
    <t>T_AVE_CA</t>
  </si>
  <si>
    <t>T_FC_GAN</t>
  </si>
  <si>
    <t>P_FC_BOV</t>
  </si>
  <si>
    <t>P_FC_POR</t>
  </si>
  <si>
    <t>P_FC_CAP</t>
  </si>
  <si>
    <t>P_FC_OVI</t>
  </si>
  <si>
    <t>P_FC_AVE</t>
  </si>
  <si>
    <t>T_GAL_VIV</t>
  </si>
  <si>
    <t>T_GAL</t>
  </si>
  <si>
    <t>T_GAL_HUE</t>
  </si>
  <si>
    <t>T_PAT_VIV</t>
  </si>
  <si>
    <t>T_PAT_HUE</t>
  </si>
  <si>
    <t>T_PAV_VIV</t>
  </si>
  <si>
    <t>T_PAV</t>
  </si>
  <si>
    <t>T_PAV_HUE</t>
  </si>
  <si>
    <t>T_OAVE_VIV</t>
  </si>
  <si>
    <t>T_OAVE</t>
  </si>
  <si>
    <t>T_OAVE_HUE</t>
  </si>
  <si>
    <t>T_AVE_VIV</t>
  </si>
  <si>
    <t>T_AVE</t>
  </si>
  <si>
    <t>T_AVE_HUE</t>
  </si>
  <si>
    <t>Ganado Bovino</t>
  </si>
  <si>
    <t>Número de fincas Ganado Bovino</t>
  </si>
  <si>
    <t>Total Cabezas Ganado Bovino</t>
  </si>
  <si>
    <t>Hembras</t>
  </si>
  <si>
    <t>BOV_HE</t>
  </si>
  <si>
    <t>Machos</t>
  </si>
  <si>
    <t>BOV_MA</t>
  </si>
  <si>
    <t>Total menor de un año</t>
  </si>
  <si>
    <t>BOV_1AÑ</t>
  </si>
  <si>
    <t>Terneras menores de un año</t>
  </si>
  <si>
    <t>Terneros menores de un año</t>
  </si>
  <si>
    <t>Total de un año y más</t>
  </si>
  <si>
    <t>Novillas</t>
  </si>
  <si>
    <t>BOV_HE_MS1</t>
  </si>
  <si>
    <t>Novillos</t>
  </si>
  <si>
    <t>BOV_MA_MS1</t>
  </si>
  <si>
    <t>Vacas</t>
  </si>
  <si>
    <t>BOV_VACAS</t>
  </si>
  <si>
    <t>Toros y toretes</t>
  </si>
  <si>
    <t>BOV_TOROS</t>
  </si>
  <si>
    <t>Bueyes</t>
  </si>
  <si>
    <t>BOV_BUEY</t>
  </si>
  <si>
    <t>Ganado Porcino</t>
  </si>
  <si>
    <t>Número de Fincas Ganado Porcino</t>
  </si>
  <si>
    <t>Total Cabezas Ganado Porcino</t>
  </si>
  <si>
    <t>PORC_T_CA</t>
  </si>
  <si>
    <t>POR_HE</t>
  </si>
  <si>
    <t>POR_MA</t>
  </si>
  <si>
    <t>Ganado Caprino</t>
  </si>
  <si>
    <t>Número de Fincas Ganado Caprino</t>
  </si>
  <si>
    <t>Total Cabezas Ganado Caprino</t>
  </si>
  <si>
    <t>CAP_T_CA</t>
  </si>
  <si>
    <t>CAP_HE</t>
  </si>
  <si>
    <t>CAP_MA</t>
  </si>
  <si>
    <t>Ganado Ovino</t>
  </si>
  <si>
    <t>Total de Fincas Ganado Ovino</t>
  </si>
  <si>
    <t>T_OVI_FC</t>
  </si>
  <si>
    <t xml:space="preserve"> </t>
  </si>
  <si>
    <t>Total Cabezas Ganado Ovino</t>
  </si>
  <si>
    <t>T_OVI_CA</t>
  </si>
  <si>
    <t>De Lana número de fincas</t>
  </si>
  <si>
    <t>OVI_LAN_FC</t>
  </si>
  <si>
    <t>De lana total de cabezas</t>
  </si>
  <si>
    <t>OVI_LAN_CA</t>
  </si>
  <si>
    <t>De lana hembras</t>
  </si>
  <si>
    <t>OVI_LAN_HE</t>
  </si>
  <si>
    <t>De lana machos</t>
  </si>
  <si>
    <t>OVI_LAN_MA</t>
  </si>
  <si>
    <t>De Pelo número de fincas</t>
  </si>
  <si>
    <t>OVI_PEL_FC</t>
  </si>
  <si>
    <t>De pelo total de cabezas</t>
  </si>
  <si>
    <t>OVI_PEL_CA</t>
  </si>
  <si>
    <t>De pelo hembras</t>
  </si>
  <si>
    <t>OVI_PEL_HE</t>
  </si>
  <si>
    <t>De pelo machos</t>
  </si>
  <si>
    <t>OVI_PEL_MA</t>
  </si>
  <si>
    <t>Producción de Aves</t>
  </si>
  <si>
    <t>Total de Fincas de Aves</t>
  </si>
  <si>
    <t>Total Aves</t>
  </si>
  <si>
    <t>Fincas de Gallinas</t>
  </si>
  <si>
    <t>AVE_GAL_FC</t>
  </si>
  <si>
    <t>Total Gallinas, Gallos, Pollas y Pollos</t>
  </si>
  <si>
    <t>AVE_GAL_CA</t>
  </si>
  <si>
    <t>Gallinas Reproductoras</t>
  </si>
  <si>
    <t>AVE_GAL_R</t>
  </si>
  <si>
    <t>Gallinas para Postura</t>
  </si>
  <si>
    <t>AVE_GAL_P</t>
  </si>
  <si>
    <t>Gallos, Pollas y Pollos</t>
  </si>
  <si>
    <t>AVE_POLL</t>
  </si>
  <si>
    <t>Fincas de Codornices</t>
  </si>
  <si>
    <t>AVE_COD_FC</t>
  </si>
  <si>
    <t>Total de Codornines</t>
  </si>
  <si>
    <t>AVE_T_CODO</t>
  </si>
  <si>
    <t>Fincas de Pavos</t>
  </si>
  <si>
    <t>AVE_PAV_FC</t>
  </si>
  <si>
    <t>Total de Pavos</t>
  </si>
  <si>
    <t>AVE_T_PAV</t>
  </si>
  <si>
    <t>Fincas de Patos</t>
  </si>
  <si>
    <t>AVE_PAT_FC</t>
  </si>
  <si>
    <t>Total de Patos</t>
  </si>
  <si>
    <t>AVE_T_PAT</t>
  </si>
  <si>
    <t>Total de Fincas producción de Ganado Bovino, Porcino, Caprino, Ovino y Aves</t>
  </si>
  <si>
    <t>Porcentaje Fincas Producción Ganado Bovino</t>
  </si>
  <si>
    <t>Porcentaje Fincas Producción Ganado Porcino</t>
  </si>
  <si>
    <t>Porcentaje Fincas Producción Ganado Caprino</t>
  </si>
  <si>
    <t>Porcentaje Fincas Producción Ganado Ovino</t>
  </si>
  <si>
    <t>Porcentaje Fincas Producción Aves</t>
  </si>
  <si>
    <t>Producción de Ganado Bovino, Porcino, Caprino, Ovino y Aves</t>
  </si>
  <si>
    <t>Indicador</t>
  </si>
  <si>
    <t>Porcentaje de Fincas de Ganado Bovino, Porcino, Caprino, Ovino y Aves por Municipio</t>
  </si>
  <si>
    <t>Fecha de  Publicación</t>
  </si>
  <si>
    <t>Enero de 2004</t>
  </si>
  <si>
    <t>Número de fincas, Número de cabezas de ganado y aves</t>
  </si>
  <si>
    <t>IV Censo Nacional Agropecuario, Instituto Nacional de Estadística, Mayo 2003</t>
  </si>
  <si>
    <t xml:space="preserve"> 30 - 04a</t>
  </si>
  <si>
    <t>4</t>
  </si>
  <si>
    <t>PORC_T_FC</t>
  </si>
  <si>
    <t>* Censo Agropecuario no publica datos de estos municipios</t>
  </si>
  <si>
    <t>BOV_HE_1AN</t>
  </si>
  <si>
    <t>BOV_MA_1AN</t>
  </si>
  <si>
    <t>BOV_MAS1AN</t>
  </si>
  <si>
    <t>Animales de Traspatio: Aves</t>
  </si>
  <si>
    <t>Totales por Municipio</t>
  </si>
  <si>
    <t>Número de Viviendas, Aves y Huevos Recogidos</t>
  </si>
  <si>
    <t>Gallinas, Gallo, Pollas y Pollos</t>
  </si>
  <si>
    <t>Viviendas</t>
  </si>
  <si>
    <t>Número de Aves</t>
  </si>
  <si>
    <t>Huevos Recogidos</t>
  </si>
  <si>
    <t>Patos</t>
  </si>
  <si>
    <t>T_PAT</t>
  </si>
  <si>
    <t>Pavos o Chompipes</t>
  </si>
  <si>
    <t>Huevos  Recogidos</t>
  </si>
  <si>
    <t>Otras Aves</t>
  </si>
  <si>
    <t>Total Viviendas con Actividad de Traspatio Agropecuaria: Aves</t>
  </si>
  <si>
    <t>Total de Número de Aves</t>
  </si>
  <si>
    <t>Total de Huevos Recogidos</t>
  </si>
  <si>
    <t xml:space="preserve"> 30 - 04b</t>
  </si>
  <si>
    <t>PAIS</t>
  </si>
  <si>
    <t>Animales de Traspatio: bovino, porcino, caprino, ovino, caballos, mulas, asnos conejos</t>
  </si>
  <si>
    <t>Número de Viviendas y animales</t>
  </si>
  <si>
    <t>Bovino</t>
  </si>
  <si>
    <t>T_TBOV_VIV</t>
  </si>
  <si>
    <t>Número de animales</t>
  </si>
  <si>
    <t>T_TBOV_CA</t>
  </si>
  <si>
    <t>Porcino</t>
  </si>
  <si>
    <t>T_TPOR_VIV</t>
  </si>
  <si>
    <t>T_TPOR_CA</t>
  </si>
  <si>
    <t>Caprino</t>
  </si>
  <si>
    <t>T_TCAP_VIV</t>
  </si>
  <si>
    <t>T_TCAP_CA</t>
  </si>
  <si>
    <t>Ovinos</t>
  </si>
  <si>
    <t>T_TOV_VIV</t>
  </si>
  <si>
    <t>T_TOV_CA</t>
  </si>
  <si>
    <t>Caballos, mulas, asnos</t>
  </si>
  <si>
    <t>T_TCAB_VIV</t>
  </si>
  <si>
    <t>T_TCAB_CA</t>
  </si>
  <si>
    <t>Conejos</t>
  </si>
  <si>
    <t>T_TCON_VIV</t>
  </si>
  <si>
    <t>T_TCON_CA</t>
  </si>
  <si>
    <t>Total Viviendas con Animales de Traspatio</t>
  </si>
  <si>
    <t>T_ANI_VIV</t>
  </si>
  <si>
    <t>Total de Número Animales</t>
  </si>
  <si>
    <t>T_ANI_CA</t>
  </si>
  <si>
    <t>Animales de Traspatio: Leche y Miel</t>
  </si>
  <si>
    <t>Número de Viviendas, litros, colmenas</t>
  </si>
  <si>
    <t>Leche de Vaca</t>
  </si>
  <si>
    <t>LE_VAC_VIV</t>
  </si>
  <si>
    <t>Producción de leche de vaca en litros</t>
  </si>
  <si>
    <t>LE_VAC_LTS</t>
  </si>
  <si>
    <t>Leche de Cabra</t>
  </si>
  <si>
    <t>LE_CAB_VIV</t>
  </si>
  <si>
    <t>Producción de leche de cabra en litros</t>
  </si>
  <si>
    <t>LE_CAB_LTS</t>
  </si>
  <si>
    <t>Miel</t>
  </si>
  <si>
    <t>MIEL_VIV</t>
  </si>
  <si>
    <t>Colmenas</t>
  </si>
  <si>
    <t>MIEL_COLM</t>
  </si>
  <si>
    <t>Total Viviendas con Producción de Leche</t>
  </si>
  <si>
    <t>T_VIV_LE</t>
  </si>
  <si>
    <t>Total de Producción de Leche en Litros</t>
  </si>
  <si>
    <t>T_LTS_LE</t>
  </si>
  <si>
    <t>* Censo Agropecuario no publica estos municipios</t>
  </si>
  <si>
    <t>Pochuta*</t>
  </si>
  <si>
    <t>Parramos</t>
  </si>
  <si>
    <t xml:space="preserve"> 30 - 04d</t>
  </si>
  <si>
    <t xml:space="preserve"> 30 - 04c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</si>
</sst>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;[Red]0.00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i/>
      <sz val="9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Alignment="1">
      <alignment horizontal="right" indent="2"/>
    </xf>
    <xf numFmtId="3" fontId="3" fillId="0" borderId="0" xfId="0" applyNumberFormat="1" applyFont="1" applyAlignment="1">
      <alignment horizontal="right" indent="2"/>
    </xf>
    <xf numFmtId="3" fontId="0" fillId="0" borderId="0" xfId="0" applyNumberFormat="1" applyFill="1" applyAlignment="1">
      <alignment horizontal="right" indent="2"/>
    </xf>
    <xf numFmtId="3" fontId="0" fillId="0" borderId="0" xfId="0" applyNumberFormat="1" applyAlignment="1">
      <alignment horizontal="right" indent="2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readingOrder="1"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" fontId="2" fillId="0" borderId="0" xfId="0" applyNumberFormat="1" applyFont="1" applyFill="1" applyBorder="1" applyAlignment="1">
      <alignment wrapText="1"/>
    </xf>
    <xf numFmtId="0" fontId="4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16" fontId="2" fillId="2" borderId="11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top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0" fillId="2" borderId="13" xfId="0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top" readingOrder="1"/>
    </xf>
    <xf numFmtId="0" fontId="7" fillId="3" borderId="9" xfId="0" applyFont="1" applyFill="1" applyBorder="1" applyAlignment="1">
      <alignment horizontal="left" vertical="top" wrapText="1" readingOrder="1"/>
    </xf>
    <xf numFmtId="0" fontId="0" fillId="3" borderId="9" xfId="0" applyFill="1" applyBorder="1" applyAlignment="1">
      <alignment/>
    </xf>
    <xf numFmtId="0" fontId="1" fillId="3" borderId="11" xfId="0" applyFont="1" applyFill="1" applyBorder="1" applyAlignment="1">
      <alignment horizontal="left" vertical="top" readingOrder="1"/>
    </xf>
    <xf numFmtId="0" fontId="1" fillId="3" borderId="11" xfId="0" applyFont="1" applyFill="1" applyBorder="1" applyAlignment="1">
      <alignment horizontal="left" vertical="top" wrapText="1" readingOrder="1"/>
    </xf>
    <xf numFmtId="1" fontId="3" fillId="3" borderId="11" xfId="0" applyNumberFormat="1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horizontal="right"/>
    </xf>
    <xf numFmtId="1" fontId="3" fillId="3" borderId="13" xfId="0" applyNumberFormat="1" applyFont="1" applyFill="1" applyBorder="1" applyAlignment="1">
      <alignment/>
    </xf>
    <xf numFmtId="0" fontId="0" fillId="3" borderId="1" xfId="0" applyFill="1" applyBorder="1" applyAlignment="1">
      <alignment readingOrder="1"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Alignment="1">
      <alignment horizontal="right" indent="2"/>
    </xf>
    <xf numFmtId="0" fontId="3" fillId="3" borderId="0" xfId="0" applyNumberFormat="1" applyFont="1" applyFill="1" applyAlignment="1">
      <alignment horizontal="right" indent="2"/>
    </xf>
    <xf numFmtId="3" fontId="3" fillId="3" borderId="9" xfId="0" applyNumberFormat="1" applyFont="1" applyFill="1" applyBorder="1" applyAlignment="1">
      <alignment horizontal="right" indent="2"/>
    </xf>
    <xf numFmtId="0" fontId="3" fillId="3" borderId="9" xfId="0" applyNumberFormat="1" applyFont="1" applyFill="1" applyBorder="1" applyAlignment="1">
      <alignment horizontal="right" indent="2"/>
    </xf>
    <xf numFmtId="1" fontId="3" fillId="3" borderId="11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7" fillId="3" borderId="11" xfId="0" applyFont="1" applyFill="1" applyBorder="1" applyAlignment="1">
      <alignment wrapText="1" readingOrder="1"/>
    </xf>
    <xf numFmtId="3" fontId="2" fillId="3" borderId="11" xfId="0" applyNumberFormat="1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/>
    </xf>
    <xf numFmtId="0" fontId="9" fillId="3" borderId="11" xfId="0" applyFont="1" applyFill="1" applyBorder="1" applyAlignment="1">
      <alignment readingOrder="1"/>
    </xf>
    <xf numFmtId="2" fontId="6" fillId="3" borderId="11" xfId="0" applyNumberFormat="1" applyFont="1" applyFill="1" applyBorder="1" applyAlignment="1">
      <alignment/>
    </xf>
    <xf numFmtId="0" fontId="2" fillId="2" borderId="10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1" fillId="2" borderId="10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top" wrapText="1" readingOrder="1"/>
    </xf>
    <xf numFmtId="0" fontId="7" fillId="3" borderId="10" xfId="0" applyFont="1" applyFill="1" applyBorder="1" applyAlignment="1">
      <alignment horizontal="left" vertical="top" wrapText="1" readingOrder="1"/>
    </xf>
    <xf numFmtId="0" fontId="0" fillId="3" borderId="14" xfId="0" applyFill="1" applyBorder="1" applyAlignment="1">
      <alignment/>
    </xf>
    <xf numFmtId="0" fontId="1" fillId="3" borderId="11" xfId="0" applyFont="1" applyFill="1" applyBorder="1" applyAlignment="1">
      <alignment horizontal="left" vertical="top" wrapText="1" readingOrder="1"/>
    </xf>
    <xf numFmtId="0" fontId="0" fillId="3" borderId="1" xfId="0" applyFill="1" applyBorder="1" applyAlignment="1">
      <alignment/>
    </xf>
    <xf numFmtId="0" fontId="3" fillId="3" borderId="14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9" xfId="0" applyFill="1" applyBorder="1" applyAlignment="1">
      <alignment/>
    </xf>
    <xf numFmtId="3" fontId="3" fillId="3" borderId="14" xfId="0" applyNumberFormat="1" applyFont="1" applyFill="1" applyBorder="1" applyAlignment="1">
      <alignment horizontal="right" indent="2"/>
    </xf>
    <xf numFmtId="0" fontId="7" fillId="3" borderId="11" xfId="0" applyFont="1" applyFill="1" applyBorder="1" applyAlignment="1">
      <alignment wrapText="1"/>
    </xf>
    <xf numFmtId="0" fontId="1" fillId="3" borderId="10" xfId="0" applyFont="1" applyFill="1" applyBorder="1" applyAlignment="1">
      <alignment horizontal="left" vertical="top" wrapText="1" readingOrder="1"/>
    </xf>
    <xf numFmtId="3" fontId="2" fillId="3" borderId="9" xfId="0" applyNumberFormat="1" applyFont="1" applyFill="1" applyBorder="1" applyAlignment="1">
      <alignment horizontal="right"/>
    </xf>
    <xf numFmtId="1" fontId="2" fillId="3" borderId="9" xfId="0" applyNumberFormat="1" applyFont="1" applyFill="1" applyBorder="1" applyAlignment="1">
      <alignment horizontal="right"/>
    </xf>
    <xf numFmtId="1" fontId="2" fillId="3" borderId="14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wrapText="1"/>
    </xf>
    <xf numFmtId="0" fontId="0" fillId="3" borderId="14" xfId="0" applyFill="1" applyBorder="1" applyAlignment="1">
      <alignment/>
    </xf>
    <xf numFmtId="1" fontId="3" fillId="3" borderId="1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vertical="top" wrapText="1" readingOrder="1"/>
    </xf>
    <xf numFmtId="0" fontId="1" fillId="3" borderId="14" xfId="0" applyFont="1" applyFill="1" applyBorder="1" applyAlignment="1">
      <alignment horizontal="left" vertical="top" wrapText="1" readingOrder="1"/>
    </xf>
    <xf numFmtId="1" fontId="3" fillId="3" borderId="9" xfId="0" applyNumberFormat="1" applyFont="1" applyFill="1" applyBorder="1" applyAlignment="1">
      <alignment/>
    </xf>
    <xf numFmtId="1" fontId="3" fillId="3" borderId="8" xfId="0" applyNumberFormat="1" applyFont="1" applyFill="1" applyBorder="1" applyAlignment="1">
      <alignment/>
    </xf>
    <xf numFmtId="1" fontId="3" fillId="3" borderId="14" xfId="0" applyNumberFormat="1" applyFont="1" applyFill="1" applyBorder="1" applyAlignment="1">
      <alignment/>
    </xf>
    <xf numFmtId="0" fontId="7" fillId="3" borderId="10" xfId="0" applyFont="1" applyFill="1" applyBorder="1" applyAlignment="1">
      <alignment wrapText="1"/>
    </xf>
    <xf numFmtId="0" fontId="7" fillId="3" borderId="9" xfId="0" applyFont="1" applyFill="1" applyBorder="1" applyAlignment="1">
      <alignment wrapText="1"/>
    </xf>
    <xf numFmtId="0" fontId="7" fillId="3" borderId="14" xfId="0" applyFont="1" applyFill="1" applyBorder="1" applyAlignment="1">
      <alignment wrapText="1"/>
    </xf>
    <xf numFmtId="3" fontId="2" fillId="3" borderId="9" xfId="0" applyNumberFormat="1" applyFont="1" applyFill="1" applyBorder="1" applyAlignment="1">
      <alignment/>
    </xf>
    <xf numFmtId="1" fontId="2" fillId="3" borderId="9" xfId="0" applyNumberFormat="1" applyFont="1" applyFill="1" applyBorder="1" applyAlignment="1">
      <alignment/>
    </xf>
    <xf numFmtId="1" fontId="2" fillId="3" borderId="14" xfId="0" applyNumberFormat="1" applyFont="1" applyFill="1" applyBorder="1" applyAlignment="1">
      <alignment/>
    </xf>
    <xf numFmtId="0" fontId="1" fillId="3" borderId="10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1" fontId="1" fillId="3" borderId="14" xfId="0" applyNumberFormat="1" applyFont="1" applyFill="1" applyBorder="1" applyAlignment="1">
      <alignment/>
    </xf>
    <xf numFmtId="0" fontId="3" fillId="3" borderId="14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 vertical="top" readingOrder="1"/>
    </xf>
    <xf numFmtId="0" fontId="1" fillId="3" borderId="9" xfId="0" applyFont="1" applyFill="1" applyBorder="1" applyAlignment="1">
      <alignment horizontal="left" vertical="top" readingOrder="1"/>
    </xf>
    <xf numFmtId="0" fontId="1" fillId="3" borderId="9" xfId="0" applyFont="1" applyFill="1" applyBorder="1" applyAlignment="1">
      <alignment horizontal="left" vertical="top" readingOrder="1"/>
    </xf>
    <xf numFmtId="1" fontId="3" fillId="3" borderId="9" xfId="0" applyNumberFormat="1" applyFont="1" applyFill="1" applyBorder="1" applyAlignment="1">
      <alignment horizontal="center" readingOrder="1"/>
    </xf>
    <xf numFmtId="1" fontId="3" fillId="3" borderId="9" xfId="0" applyNumberFormat="1" applyFont="1" applyFill="1" applyBorder="1" applyAlignment="1">
      <alignment readingOrder="1"/>
    </xf>
    <xf numFmtId="0" fontId="3" fillId="3" borderId="14" xfId="0" applyFont="1" applyFill="1" applyBorder="1" applyAlignment="1">
      <alignment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8</xdr:col>
      <xdr:colOff>676275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4"/>
  <sheetViews>
    <sheetView showGridLines="0" tabSelected="1" zoomScale="40" zoomScaleNormal="40" workbookViewId="0" topLeftCell="A1">
      <selection activeCell="I79" sqref="I79"/>
    </sheetView>
  </sheetViews>
  <sheetFormatPr defaultColWidth="11.421875" defaultRowHeight="12.75"/>
  <cols>
    <col min="1" max="1" width="3.140625" style="0" customWidth="1"/>
    <col min="2" max="2" width="35.7109375" style="0" customWidth="1"/>
    <col min="3" max="3" width="13.57421875" style="0" customWidth="1"/>
    <col min="4" max="4" width="15.00390625" style="0" bestFit="1" customWidth="1"/>
    <col min="5" max="5" width="15.00390625" style="0" customWidth="1"/>
    <col min="20" max="20" width="16.28125" style="0" customWidth="1"/>
    <col min="21" max="21" width="15.140625" style="0" customWidth="1"/>
  </cols>
  <sheetData>
    <row r="1" spans="2:20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12.75">
      <c r="B2" s="1" t="s">
        <v>1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1" t="s">
        <v>2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12.75">
      <c r="B4" s="1" t="s">
        <v>3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1" s="3" customFormat="1" ht="12.75" customHeight="1">
      <c r="A6" s="54" t="s">
        <v>4</v>
      </c>
      <c r="B6" s="53"/>
      <c r="C6" s="41"/>
      <c r="D6" s="55" t="s">
        <v>147</v>
      </c>
      <c r="E6" s="42"/>
      <c r="F6" s="28"/>
      <c r="H6" s="29"/>
      <c r="I6" s="30"/>
      <c r="K6" s="31"/>
      <c r="L6" s="31"/>
      <c r="M6" s="30"/>
      <c r="N6" s="30"/>
      <c r="O6" s="30"/>
      <c r="P6" s="30"/>
      <c r="Q6" s="30"/>
      <c r="R6" s="30"/>
      <c r="S6" s="30"/>
      <c r="T6" s="30"/>
      <c r="U6" s="30"/>
    </row>
    <row r="7" spans="1:21" s="3" customFormat="1" ht="1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17" s="3" customFormat="1" ht="12">
      <c r="A8" s="30" t="s">
        <v>90</v>
      </c>
      <c r="B8" s="4" t="s">
        <v>5</v>
      </c>
      <c r="C8" s="5" t="s">
        <v>140</v>
      </c>
      <c r="D8" s="5"/>
      <c r="E8" s="5"/>
      <c r="F8" s="5"/>
      <c r="G8" s="5"/>
      <c r="H8" s="32"/>
      <c r="I8" s="7"/>
      <c r="J8" s="7"/>
      <c r="K8" s="30"/>
      <c r="L8" s="30"/>
      <c r="M8" s="30"/>
      <c r="N8" s="30"/>
      <c r="O8" s="30"/>
      <c r="P8" s="30"/>
      <c r="Q8" s="30"/>
    </row>
    <row r="9" spans="1:17" s="37" customFormat="1" ht="12">
      <c r="A9" s="33"/>
      <c r="B9" s="34" t="s">
        <v>141</v>
      </c>
      <c r="C9" s="35" t="s">
        <v>142</v>
      </c>
      <c r="D9" s="35"/>
      <c r="E9" s="35"/>
      <c r="F9" s="35"/>
      <c r="G9" s="35"/>
      <c r="H9" s="36"/>
      <c r="I9" s="35"/>
      <c r="J9" s="35"/>
      <c r="K9" s="33"/>
      <c r="L9" s="33"/>
      <c r="M9" s="33"/>
      <c r="N9" s="33"/>
      <c r="O9" s="33"/>
      <c r="P9" s="33"/>
      <c r="Q9" s="33"/>
    </row>
    <row r="10" spans="1:17" s="3" customFormat="1" ht="12">
      <c r="A10" s="30"/>
      <c r="B10" s="6" t="s">
        <v>6</v>
      </c>
      <c r="C10" s="7" t="s">
        <v>7</v>
      </c>
      <c r="D10" s="7"/>
      <c r="E10" s="7"/>
      <c r="F10" s="7"/>
      <c r="G10" s="7"/>
      <c r="H10" s="38"/>
      <c r="I10" s="7"/>
      <c r="J10" s="7"/>
      <c r="K10" s="30"/>
      <c r="L10" s="30"/>
      <c r="M10" s="30"/>
      <c r="N10" s="30"/>
      <c r="O10" s="30"/>
      <c r="P10" s="30"/>
      <c r="Q10" s="30"/>
    </row>
    <row r="11" spans="1:17" s="3" customFormat="1" ht="12">
      <c r="A11" s="30"/>
      <c r="B11" s="6" t="s">
        <v>143</v>
      </c>
      <c r="C11" s="50" t="s">
        <v>144</v>
      </c>
      <c r="D11" s="51"/>
      <c r="E11" s="51"/>
      <c r="F11" s="7"/>
      <c r="G11" s="7"/>
      <c r="H11" s="38"/>
      <c r="I11" s="7"/>
      <c r="J11" s="7"/>
      <c r="K11" s="30"/>
      <c r="L11" s="30"/>
      <c r="M11" s="30"/>
      <c r="N11" s="30"/>
      <c r="O11" s="30"/>
      <c r="P11" s="30"/>
      <c r="Q11" s="30"/>
    </row>
    <row r="12" spans="1:17" s="3" customFormat="1" ht="12">
      <c r="A12" s="30"/>
      <c r="B12" s="6" t="s">
        <v>8</v>
      </c>
      <c r="C12" s="7" t="s">
        <v>145</v>
      </c>
      <c r="D12" s="7"/>
      <c r="E12" s="7"/>
      <c r="F12" s="7"/>
      <c r="G12" s="7"/>
      <c r="H12" s="38"/>
      <c r="I12" s="7"/>
      <c r="J12" s="7"/>
      <c r="K12" s="30"/>
      <c r="L12" s="30"/>
      <c r="M12" s="30"/>
      <c r="N12" s="30"/>
      <c r="O12" s="30"/>
      <c r="P12" s="30"/>
      <c r="Q12" s="30"/>
    </row>
    <row r="13" spans="1:17" s="3" customFormat="1" ht="12">
      <c r="A13" s="30"/>
      <c r="B13" s="8" t="s">
        <v>9</v>
      </c>
      <c r="C13" s="9" t="s">
        <v>146</v>
      </c>
      <c r="D13" s="9"/>
      <c r="E13" s="9"/>
      <c r="F13" s="9"/>
      <c r="G13" s="9"/>
      <c r="H13" s="39"/>
      <c r="I13" s="7"/>
      <c r="J13" s="7"/>
      <c r="K13" s="30"/>
      <c r="L13" s="30"/>
      <c r="M13" s="30"/>
      <c r="N13" s="30"/>
      <c r="O13" s="30"/>
      <c r="P13" s="30"/>
      <c r="Q13" s="30"/>
    </row>
    <row r="14" spans="1:21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2:20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2:20" ht="12.75">
      <c r="B16" s="10"/>
      <c r="C16" s="10"/>
      <c r="D16" s="10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2:21" ht="27" customHeight="1">
      <c r="B17" s="13"/>
      <c r="C17" s="13"/>
      <c r="D17" s="58" t="s">
        <v>10</v>
      </c>
      <c r="E17" s="58" t="s">
        <v>11</v>
      </c>
      <c r="F17" s="58" t="s">
        <v>12</v>
      </c>
      <c r="G17" s="58" t="s">
        <v>13</v>
      </c>
      <c r="H17" s="58" t="s">
        <v>14</v>
      </c>
      <c r="I17" s="58" t="s">
        <v>15</v>
      </c>
      <c r="J17" s="58" t="s">
        <v>16</v>
      </c>
      <c r="K17" s="58" t="s">
        <v>17</v>
      </c>
      <c r="L17" s="58" t="s">
        <v>18</v>
      </c>
      <c r="M17" s="58" t="s">
        <v>19</v>
      </c>
      <c r="N17" s="58" t="s">
        <v>20</v>
      </c>
      <c r="O17" s="58" t="s">
        <v>21</v>
      </c>
      <c r="P17" s="58" t="s">
        <v>22</v>
      </c>
      <c r="Q17" s="58" t="s">
        <v>216</v>
      </c>
      <c r="R17" s="58" t="s">
        <v>23</v>
      </c>
      <c r="S17" s="58" t="s">
        <v>24</v>
      </c>
      <c r="T17" s="58" t="s">
        <v>25</v>
      </c>
      <c r="U17" s="59" t="s">
        <v>170</v>
      </c>
    </row>
    <row r="18" spans="2:21" ht="12.75" customHeight="1">
      <c r="B18" s="56" t="s">
        <v>26</v>
      </c>
      <c r="C18" s="57" t="s">
        <v>27</v>
      </c>
      <c r="D18" s="60">
        <v>401</v>
      </c>
      <c r="E18" s="60">
        <v>402</v>
      </c>
      <c r="F18" s="60">
        <v>403</v>
      </c>
      <c r="G18" s="60">
        <v>404</v>
      </c>
      <c r="H18" s="60">
        <v>405</v>
      </c>
      <c r="I18" s="60">
        <v>406</v>
      </c>
      <c r="J18" s="60">
        <v>407</v>
      </c>
      <c r="K18" s="60">
        <v>408</v>
      </c>
      <c r="L18" s="60">
        <v>409</v>
      </c>
      <c r="M18" s="60">
        <v>410</v>
      </c>
      <c r="N18" s="60">
        <v>411</v>
      </c>
      <c r="O18" s="60">
        <v>412</v>
      </c>
      <c r="P18" s="60">
        <v>413</v>
      </c>
      <c r="Q18" s="60">
        <v>414</v>
      </c>
      <c r="R18" s="60">
        <v>415</v>
      </c>
      <c r="S18" s="60">
        <v>416</v>
      </c>
      <c r="T18" s="58" t="s">
        <v>148</v>
      </c>
      <c r="U18" s="61"/>
    </row>
    <row r="20" spans="1:21" ht="12.75" customHeight="1">
      <c r="A20" s="14"/>
      <c r="B20" s="62" t="s">
        <v>53</v>
      </c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s="16" customFormat="1" ht="12.75">
      <c r="A21" s="15"/>
      <c r="B21" s="65" t="s">
        <v>54</v>
      </c>
      <c r="C21" s="66" t="s">
        <v>29</v>
      </c>
      <c r="D21" s="67">
        <v>262</v>
      </c>
      <c r="E21" s="67">
        <v>519</v>
      </c>
      <c r="F21" s="67">
        <v>1369</v>
      </c>
      <c r="G21" s="67">
        <v>86</v>
      </c>
      <c r="H21" s="67">
        <v>306</v>
      </c>
      <c r="I21" s="67">
        <v>29</v>
      </c>
      <c r="J21" s="67">
        <v>11</v>
      </c>
      <c r="K21" s="68">
        <v>38</v>
      </c>
      <c r="L21" s="67">
        <v>64</v>
      </c>
      <c r="M21" s="67">
        <v>41</v>
      </c>
      <c r="N21" s="67">
        <v>155</v>
      </c>
      <c r="O21" s="67">
        <v>68</v>
      </c>
      <c r="P21" s="67">
        <v>34</v>
      </c>
      <c r="Q21" s="67">
        <v>75</v>
      </c>
      <c r="R21" s="67">
        <v>333</v>
      </c>
      <c r="S21" s="67">
        <v>38</v>
      </c>
      <c r="T21" s="67">
        <f>SUM(D21:S21)</f>
        <v>3428</v>
      </c>
      <c r="U21" s="69">
        <v>106789</v>
      </c>
    </row>
    <row r="22" spans="1:21" s="16" customFormat="1" ht="12.75">
      <c r="A22" s="15"/>
      <c r="B22" s="65" t="s">
        <v>55</v>
      </c>
      <c r="C22" s="66" t="s">
        <v>28</v>
      </c>
      <c r="D22" s="67">
        <v>814</v>
      </c>
      <c r="E22" s="67">
        <v>1335</v>
      </c>
      <c r="F22" s="67">
        <v>6026</v>
      </c>
      <c r="G22" s="67">
        <v>285</v>
      </c>
      <c r="H22" s="67">
        <v>693</v>
      </c>
      <c r="I22" s="67">
        <v>793</v>
      </c>
      <c r="J22" s="67">
        <v>81</v>
      </c>
      <c r="K22" s="68">
        <v>942</v>
      </c>
      <c r="L22" s="67">
        <v>218</v>
      </c>
      <c r="M22" s="67">
        <v>91</v>
      </c>
      <c r="N22" s="67">
        <v>604</v>
      </c>
      <c r="O22" s="67">
        <v>2936</v>
      </c>
      <c r="P22" s="67">
        <v>89</v>
      </c>
      <c r="Q22" s="67">
        <v>174</v>
      </c>
      <c r="R22" s="67">
        <v>1038</v>
      </c>
      <c r="S22" s="67">
        <v>130</v>
      </c>
      <c r="T22" s="67">
        <f aca="true" t="shared" si="0" ref="T22:T33">SUM(D22:S22)</f>
        <v>16249</v>
      </c>
      <c r="U22" s="69">
        <v>1627522</v>
      </c>
    </row>
    <row r="23" spans="1:21" s="16" customFormat="1" ht="12.75">
      <c r="A23" s="15"/>
      <c r="B23" s="65" t="s">
        <v>56</v>
      </c>
      <c r="C23" s="66" t="s">
        <v>57</v>
      </c>
      <c r="D23" s="67">
        <v>695</v>
      </c>
      <c r="E23" s="67">
        <v>902</v>
      </c>
      <c r="F23" s="67">
        <v>5011</v>
      </c>
      <c r="G23" s="67">
        <v>195</v>
      </c>
      <c r="H23" s="67">
        <v>494</v>
      </c>
      <c r="I23" s="67">
        <v>621</v>
      </c>
      <c r="J23" s="67">
        <v>74</v>
      </c>
      <c r="K23" s="68">
        <v>648</v>
      </c>
      <c r="L23" s="67">
        <v>180</v>
      </c>
      <c r="M23" s="67">
        <v>69</v>
      </c>
      <c r="N23" s="67">
        <v>465</v>
      </c>
      <c r="O23" s="67">
        <v>1448</v>
      </c>
      <c r="P23" s="67">
        <v>68</v>
      </c>
      <c r="Q23" s="67">
        <v>118</v>
      </c>
      <c r="R23" s="67">
        <v>764</v>
      </c>
      <c r="S23" s="67">
        <v>93</v>
      </c>
      <c r="T23" s="67">
        <f t="shared" si="0"/>
        <v>11845</v>
      </c>
      <c r="U23" s="69">
        <v>1097033</v>
      </c>
    </row>
    <row r="24" spans="1:21" s="16" customFormat="1" ht="12.75">
      <c r="A24" s="15"/>
      <c r="B24" s="65" t="s">
        <v>58</v>
      </c>
      <c r="C24" s="66" t="s">
        <v>59</v>
      </c>
      <c r="D24" s="67">
        <v>119</v>
      </c>
      <c r="E24" s="67">
        <v>433</v>
      </c>
      <c r="F24" s="67">
        <v>1015</v>
      </c>
      <c r="G24" s="67">
        <v>90</v>
      </c>
      <c r="H24" s="67">
        <v>199</v>
      </c>
      <c r="I24" s="67">
        <v>172</v>
      </c>
      <c r="J24" s="67">
        <v>7</v>
      </c>
      <c r="K24" s="67">
        <v>294</v>
      </c>
      <c r="L24" s="67">
        <v>38</v>
      </c>
      <c r="M24" s="67">
        <v>22</v>
      </c>
      <c r="N24" s="67">
        <v>139</v>
      </c>
      <c r="O24" s="67">
        <v>1488</v>
      </c>
      <c r="P24" s="67">
        <v>21</v>
      </c>
      <c r="Q24" s="67">
        <v>56</v>
      </c>
      <c r="R24" s="67">
        <v>274</v>
      </c>
      <c r="S24" s="67">
        <v>37</v>
      </c>
      <c r="T24" s="67">
        <f t="shared" si="0"/>
        <v>4404</v>
      </c>
      <c r="U24" s="69">
        <v>530489</v>
      </c>
    </row>
    <row r="25" spans="1:21" s="16" customFormat="1" ht="12.75">
      <c r="A25" s="15"/>
      <c r="B25" s="65" t="s">
        <v>60</v>
      </c>
      <c r="C25" s="66" t="s">
        <v>61</v>
      </c>
      <c r="D25" s="67">
        <v>184</v>
      </c>
      <c r="E25" s="67">
        <v>283</v>
      </c>
      <c r="F25" s="67">
        <v>1401</v>
      </c>
      <c r="G25" s="67">
        <v>47</v>
      </c>
      <c r="H25" s="67">
        <v>122</v>
      </c>
      <c r="I25" s="67">
        <v>127</v>
      </c>
      <c r="J25" s="67">
        <v>24</v>
      </c>
      <c r="K25" s="68">
        <v>270</v>
      </c>
      <c r="L25" s="67">
        <v>78</v>
      </c>
      <c r="M25" s="67">
        <v>9</v>
      </c>
      <c r="N25" s="67">
        <v>177</v>
      </c>
      <c r="O25" s="67">
        <v>411</v>
      </c>
      <c r="P25" s="67">
        <v>29</v>
      </c>
      <c r="Q25" s="67">
        <v>48</v>
      </c>
      <c r="R25" s="67">
        <v>316</v>
      </c>
      <c r="S25" s="67">
        <v>44</v>
      </c>
      <c r="T25" s="67">
        <f t="shared" si="0"/>
        <v>3570</v>
      </c>
      <c r="U25" s="69">
        <v>372739</v>
      </c>
    </row>
    <row r="26" spans="1:21" s="16" customFormat="1" ht="12.75">
      <c r="A26" s="15"/>
      <c r="B26" s="65" t="s">
        <v>62</v>
      </c>
      <c r="C26" s="66" t="s">
        <v>151</v>
      </c>
      <c r="D26" s="67">
        <v>115</v>
      </c>
      <c r="E26" s="67">
        <v>169</v>
      </c>
      <c r="F26" s="67">
        <v>892</v>
      </c>
      <c r="G26" s="67">
        <v>37</v>
      </c>
      <c r="H26" s="67">
        <v>73</v>
      </c>
      <c r="I26" s="67">
        <v>95</v>
      </c>
      <c r="J26" s="67">
        <v>22</v>
      </c>
      <c r="K26" s="68">
        <v>99</v>
      </c>
      <c r="L26" s="67">
        <v>62</v>
      </c>
      <c r="M26" s="67">
        <v>6</v>
      </c>
      <c r="N26" s="67">
        <v>115</v>
      </c>
      <c r="O26" s="67">
        <v>233</v>
      </c>
      <c r="P26" s="67">
        <v>15</v>
      </c>
      <c r="Q26" s="67">
        <v>25</v>
      </c>
      <c r="R26" s="67">
        <v>185</v>
      </c>
      <c r="S26" s="67">
        <v>22</v>
      </c>
      <c r="T26" s="67">
        <f t="shared" si="0"/>
        <v>2165</v>
      </c>
      <c r="U26" s="69">
        <v>206575</v>
      </c>
    </row>
    <row r="27" spans="1:21" s="16" customFormat="1" ht="12.75">
      <c r="A27" s="15"/>
      <c r="B27" s="65" t="s">
        <v>63</v>
      </c>
      <c r="C27" s="66" t="s">
        <v>152</v>
      </c>
      <c r="D27" s="67">
        <v>69</v>
      </c>
      <c r="E27" s="67">
        <v>114</v>
      </c>
      <c r="F27" s="67">
        <v>509</v>
      </c>
      <c r="G27" s="67">
        <v>10</v>
      </c>
      <c r="H27" s="67">
        <v>49</v>
      </c>
      <c r="I27" s="67">
        <v>32</v>
      </c>
      <c r="J27" s="67">
        <v>2</v>
      </c>
      <c r="K27" s="67">
        <v>171</v>
      </c>
      <c r="L27" s="67">
        <v>16</v>
      </c>
      <c r="M27" s="67">
        <v>3</v>
      </c>
      <c r="N27" s="67">
        <v>62</v>
      </c>
      <c r="O27" s="67">
        <v>178</v>
      </c>
      <c r="P27" s="67">
        <v>14</v>
      </c>
      <c r="Q27" s="67">
        <v>23</v>
      </c>
      <c r="R27" s="67">
        <v>131</v>
      </c>
      <c r="S27" s="67">
        <v>22</v>
      </c>
      <c r="T27" s="67">
        <f t="shared" si="0"/>
        <v>1405</v>
      </c>
      <c r="U27" s="69">
        <v>166164</v>
      </c>
    </row>
    <row r="28" spans="1:21" s="16" customFormat="1" ht="12.75">
      <c r="A28" s="15"/>
      <c r="B28" s="65" t="s">
        <v>64</v>
      </c>
      <c r="C28" s="66" t="s">
        <v>153</v>
      </c>
      <c r="D28" s="67">
        <v>630</v>
      </c>
      <c r="E28" s="67">
        <v>1052</v>
      </c>
      <c r="F28" s="67">
        <v>4625</v>
      </c>
      <c r="G28" s="67">
        <v>238</v>
      </c>
      <c r="H28" s="67">
        <v>571</v>
      </c>
      <c r="I28" s="67">
        <v>666</v>
      </c>
      <c r="J28" s="67">
        <v>57</v>
      </c>
      <c r="K28" s="67">
        <v>672</v>
      </c>
      <c r="L28" s="67">
        <v>140</v>
      </c>
      <c r="M28" s="67">
        <v>82</v>
      </c>
      <c r="N28" s="67">
        <v>427</v>
      </c>
      <c r="O28" s="67">
        <v>2525</v>
      </c>
      <c r="P28" s="67">
        <v>60</v>
      </c>
      <c r="Q28" s="67">
        <v>126</v>
      </c>
      <c r="R28" s="67">
        <v>722</v>
      </c>
      <c r="S28" s="67">
        <v>86</v>
      </c>
      <c r="T28" s="67">
        <f t="shared" si="0"/>
        <v>12679</v>
      </c>
      <c r="U28" s="69">
        <v>1254783</v>
      </c>
    </row>
    <row r="29" spans="1:21" s="16" customFormat="1" ht="12.75">
      <c r="A29" s="15"/>
      <c r="B29" s="65" t="s">
        <v>65</v>
      </c>
      <c r="C29" s="66" t="s">
        <v>66</v>
      </c>
      <c r="D29" s="67">
        <v>109</v>
      </c>
      <c r="E29" s="67">
        <v>183</v>
      </c>
      <c r="F29" s="67">
        <v>873</v>
      </c>
      <c r="G29" s="67">
        <v>3</v>
      </c>
      <c r="H29" s="67">
        <v>78</v>
      </c>
      <c r="I29" s="67">
        <v>178</v>
      </c>
      <c r="J29" s="67">
        <v>26</v>
      </c>
      <c r="K29" s="67">
        <v>180</v>
      </c>
      <c r="L29" s="67">
        <v>11</v>
      </c>
      <c r="M29" s="67">
        <v>1</v>
      </c>
      <c r="N29" s="67">
        <v>99</v>
      </c>
      <c r="O29" s="67">
        <v>611</v>
      </c>
      <c r="P29" s="67">
        <v>12</v>
      </c>
      <c r="Q29" s="67">
        <v>16</v>
      </c>
      <c r="R29" s="67">
        <v>48</v>
      </c>
      <c r="S29" s="67">
        <v>7</v>
      </c>
      <c r="T29" s="67">
        <f t="shared" si="0"/>
        <v>2435</v>
      </c>
      <c r="U29" s="69">
        <v>242459</v>
      </c>
    </row>
    <row r="30" spans="1:21" s="16" customFormat="1" ht="12.75">
      <c r="A30" s="15"/>
      <c r="B30" s="65" t="s">
        <v>67</v>
      </c>
      <c r="C30" s="66" t="s">
        <v>68</v>
      </c>
      <c r="D30" s="67">
        <v>25</v>
      </c>
      <c r="E30" s="67">
        <v>76</v>
      </c>
      <c r="F30" s="67">
        <v>183</v>
      </c>
      <c r="G30" s="67">
        <v>2</v>
      </c>
      <c r="H30" s="67">
        <v>16</v>
      </c>
      <c r="I30" s="67">
        <v>91</v>
      </c>
      <c r="J30" s="67">
        <v>0</v>
      </c>
      <c r="K30" s="67">
        <v>97</v>
      </c>
      <c r="L30" s="67">
        <v>8</v>
      </c>
      <c r="M30" s="67">
        <v>1</v>
      </c>
      <c r="N30" s="67">
        <v>34</v>
      </c>
      <c r="O30" s="67">
        <v>1147</v>
      </c>
      <c r="P30" s="67">
        <v>0</v>
      </c>
      <c r="Q30" s="67">
        <v>2</v>
      </c>
      <c r="R30" s="67">
        <v>41</v>
      </c>
      <c r="S30" s="67">
        <v>7</v>
      </c>
      <c r="T30" s="67">
        <f t="shared" si="0"/>
        <v>1730</v>
      </c>
      <c r="U30" s="69">
        <v>255081</v>
      </c>
    </row>
    <row r="31" spans="1:21" s="16" customFormat="1" ht="12.75">
      <c r="A31" s="15"/>
      <c r="B31" s="65" t="s">
        <v>69</v>
      </c>
      <c r="C31" s="66" t="s">
        <v>70</v>
      </c>
      <c r="D31" s="67">
        <v>471</v>
      </c>
      <c r="E31" s="67">
        <v>550</v>
      </c>
      <c r="F31" s="67">
        <v>3246</v>
      </c>
      <c r="G31" s="67">
        <v>155</v>
      </c>
      <c r="H31" s="67">
        <v>343</v>
      </c>
      <c r="I31" s="67">
        <v>348</v>
      </c>
      <c r="J31" s="67">
        <v>26</v>
      </c>
      <c r="K31" s="67">
        <v>369</v>
      </c>
      <c r="L31" s="67">
        <v>107</v>
      </c>
      <c r="M31" s="67">
        <v>62</v>
      </c>
      <c r="N31" s="67">
        <v>251</v>
      </c>
      <c r="O31" s="67">
        <v>604</v>
      </c>
      <c r="P31" s="67">
        <v>41</v>
      </c>
      <c r="Q31" s="67">
        <v>77</v>
      </c>
      <c r="R31" s="67">
        <v>531</v>
      </c>
      <c r="S31" s="67">
        <v>64</v>
      </c>
      <c r="T31" s="67">
        <f t="shared" si="0"/>
        <v>7245</v>
      </c>
      <c r="U31" s="69">
        <v>647999</v>
      </c>
    </row>
    <row r="32" spans="1:21" s="16" customFormat="1" ht="12.75">
      <c r="A32" s="15"/>
      <c r="B32" s="65" t="s">
        <v>71</v>
      </c>
      <c r="C32" s="66" t="s">
        <v>72</v>
      </c>
      <c r="D32" s="67">
        <v>25</v>
      </c>
      <c r="E32" s="67">
        <v>243</v>
      </c>
      <c r="F32" s="67">
        <v>306</v>
      </c>
      <c r="G32" s="67">
        <v>73</v>
      </c>
      <c r="H32" s="67">
        <v>108</v>
      </c>
      <c r="I32" s="67">
        <v>19</v>
      </c>
      <c r="J32" s="67">
        <v>5</v>
      </c>
      <c r="K32" s="67">
        <v>26</v>
      </c>
      <c r="L32" s="67">
        <v>12</v>
      </c>
      <c r="M32" s="67">
        <v>12</v>
      </c>
      <c r="N32" s="67">
        <v>40</v>
      </c>
      <c r="O32" s="67">
        <v>163</v>
      </c>
      <c r="P32" s="67">
        <v>7</v>
      </c>
      <c r="Q32" s="67">
        <v>29</v>
      </c>
      <c r="R32" s="67">
        <v>79</v>
      </c>
      <c r="S32" s="67">
        <v>6</v>
      </c>
      <c r="T32" s="67">
        <f t="shared" si="0"/>
        <v>1153</v>
      </c>
      <c r="U32" s="69">
        <v>97322</v>
      </c>
    </row>
    <row r="33" spans="1:21" s="16" customFormat="1" ht="12.75">
      <c r="A33" s="15"/>
      <c r="B33" s="65" t="s">
        <v>73</v>
      </c>
      <c r="C33" s="66" t="s">
        <v>74</v>
      </c>
      <c r="D33" s="67">
        <v>0</v>
      </c>
      <c r="E33" s="67">
        <v>0</v>
      </c>
      <c r="F33" s="67">
        <v>17</v>
      </c>
      <c r="G33" s="67">
        <v>5</v>
      </c>
      <c r="H33" s="67">
        <v>26</v>
      </c>
      <c r="I33" s="67">
        <v>30</v>
      </c>
      <c r="J33" s="67">
        <v>0</v>
      </c>
      <c r="K33" s="67">
        <v>0</v>
      </c>
      <c r="L33" s="67">
        <v>2</v>
      </c>
      <c r="M33" s="67">
        <v>6</v>
      </c>
      <c r="N33" s="67">
        <v>3</v>
      </c>
      <c r="O33" s="67">
        <v>0</v>
      </c>
      <c r="P33" s="67">
        <v>0</v>
      </c>
      <c r="Q33" s="67">
        <v>2</v>
      </c>
      <c r="R33" s="67">
        <v>23</v>
      </c>
      <c r="S33" s="67">
        <v>2</v>
      </c>
      <c r="T33" s="67">
        <f t="shared" si="0"/>
        <v>116</v>
      </c>
      <c r="U33" s="69">
        <v>11922</v>
      </c>
    </row>
    <row r="34" spans="1:21" s="16" customFormat="1" ht="12.75">
      <c r="A34" s="15"/>
      <c r="B34" s="70"/>
      <c r="C34" s="71"/>
      <c r="D34" s="72"/>
      <c r="E34" s="72"/>
      <c r="F34" s="72"/>
      <c r="G34" s="72"/>
      <c r="H34" s="72"/>
      <c r="I34" s="72"/>
      <c r="J34" s="72"/>
      <c r="K34" s="73"/>
      <c r="L34" s="72"/>
      <c r="M34" s="72"/>
      <c r="N34" s="72"/>
      <c r="O34" s="72"/>
      <c r="P34" s="72"/>
      <c r="Q34" s="72"/>
      <c r="R34" s="72"/>
      <c r="S34" s="72"/>
      <c r="T34" s="72"/>
      <c r="U34" s="74"/>
    </row>
    <row r="35" spans="1:21" s="16" customFormat="1" ht="12.75">
      <c r="A35" s="15"/>
      <c r="B35" s="62" t="s">
        <v>75</v>
      </c>
      <c r="C35" s="63"/>
      <c r="D35" s="74"/>
      <c r="E35" s="74"/>
      <c r="F35" s="74"/>
      <c r="G35" s="74"/>
      <c r="H35" s="74"/>
      <c r="I35" s="74"/>
      <c r="J35" s="74"/>
      <c r="K35" s="75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:21" s="16" customFormat="1" ht="12.75">
      <c r="A36" s="15"/>
      <c r="B36" s="65" t="s">
        <v>76</v>
      </c>
      <c r="C36" s="66" t="s">
        <v>149</v>
      </c>
      <c r="D36" s="67">
        <v>279</v>
      </c>
      <c r="E36" s="67">
        <v>197</v>
      </c>
      <c r="F36" s="67">
        <v>1532</v>
      </c>
      <c r="G36" s="67">
        <v>18</v>
      </c>
      <c r="H36" s="67">
        <v>621</v>
      </c>
      <c r="I36" s="67">
        <v>13</v>
      </c>
      <c r="J36" s="67">
        <v>3</v>
      </c>
      <c r="K36" s="68">
        <v>24</v>
      </c>
      <c r="L36" s="67">
        <v>6</v>
      </c>
      <c r="M36" s="67">
        <v>17</v>
      </c>
      <c r="N36" s="67">
        <v>77</v>
      </c>
      <c r="O36" s="67">
        <v>16</v>
      </c>
      <c r="P36" s="67">
        <v>13</v>
      </c>
      <c r="Q36" s="67">
        <v>12</v>
      </c>
      <c r="R36" s="67">
        <v>47</v>
      </c>
      <c r="S36" s="67">
        <v>40</v>
      </c>
      <c r="T36" s="67">
        <f>SUM(D36:S36)</f>
        <v>2915</v>
      </c>
      <c r="U36" s="69">
        <v>110861</v>
      </c>
    </row>
    <row r="37" spans="1:21" s="16" customFormat="1" ht="12.75">
      <c r="A37" s="15"/>
      <c r="B37" s="65" t="s">
        <v>77</v>
      </c>
      <c r="C37" s="66" t="s">
        <v>78</v>
      </c>
      <c r="D37" s="67">
        <v>705</v>
      </c>
      <c r="E37" s="67">
        <v>426</v>
      </c>
      <c r="F37" s="67">
        <v>9213</v>
      </c>
      <c r="G37" s="67">
        <v>127</v>
      </c>
      <c r="H37" s="67">
        <v>1032</v>
      </c>
      <c r="I37" s="67">
        <v>784</v>
      </c>
      <c r="J37" s="67">
        <v>32</v>
      </c>
      <c r="K37" s="68">
        <v>56</v>
      </c>
      <c r="L37" s="67">
        <v>14</v>
      </c>
      <c r="M37" s="67">
        <v>35</v>
      </c>
      <c r="N37" s="67">
        <v>672</v>
      </c>
      <c r="O37" s="67">
        <v>415</v>
      </c>
      <c r="P37" s="67">
        <v>26</v>
      </c>
      <c r="Q37" s="67">
        <v>16</v>
      </c>
      <c r="R37" s="67">
        <v>173</v>
      </c>
      <c r="S37" s="67">
        <v>334</v>
      </c>
      <c r="T37" s="67">
        <f>SUM(D37:S37)</f>
        <v>14060</v>
      </c>
      <c r="U37" s="76">
        <v>419170</v>
      </c>
    </row>
    <row r="38" spans="1:21" s="18" customFormat="1" ht="12.75">
      <c r="A38" s="17"/>
      <c r="B38" s="65" t="s">
        <v>56</v>
      </c>
      <c r="C38" s="66" t="s">
        <v>79</v>
      </c>
      <c r="D38" s="67">
        <v>457</v>
      </c>
      <c r="E38" s="67">
        <v>203</v>
      </c>
      <c r="F38" s="67">
        <v>5015</v>
      </c>
      <c r="G38" s="67">
        <v>70</v>
      </c>
      <c r="H38" s="67">
        <v>438</v>
      </c>
      <c r="I38" s="67">
        <v>424</v>
      </c>
      <c r="J38" s="67">
        <v>7</v>
      </c>
      <c r="K38" s="68">
        <v>25</v>
      </c>
      <c r="L38" s="67">
        <v>9</v>
      </c>
      <c r="M38" s="67">
        <v>8</v>
      </c>
      <c r="N38" s="67">
        <v>434</v>
      </c>
      <c r="O38" s="67">
        <v>17</v>
      </c>
      <c r="P38" s="67">
        <v>18</v>
      </c>
      <c r="Q38" s="67">
        <v>8</v>
      </c>
      <c r="R38" s="67">
        <v>130</v>
      </c>
      <c r="S38" s="67">
        <v>168</v>
      </c>
      <c r="T38" s="67">
        <f>SUM(D38:S38)</f>
        <v>7431</v>
      </c>
      <c r="U38" s="76">
        <v>249691</v>
      </c>
    </row>
    <row r="39" spans="1:21" s="20" customFormat="1" ht="12.75">
      <c r="A39" s="19"/>
      <c r="B39" s="65" t="s">
        <v>58</v>
      </c>
      <c r="C39" s="66" t="s">
        <v>80</v>
      </c>
      <c r="D39" s="67">
        <v>248</v>
      </c>
      <c r="E39" s="67">
        <v>223</v>
      </c>
      <c r="F39" s="67">
        <v>4198</v>
      </c>
      <c r="G39" s="67">
        <v>57</v>
      </c>
      <c r="H39" s="67">
        <v>594</v>
      </c>
      <c r="I39" s="67">
        <v>360</v>
      </c>
      <c r="J39" s="67">
        <v>25</v>
      </c>
      <c r="K39" s="68">
        <v>31</v>
      </c>
      <c r="L39" s="67">
        <v>5</v>
      </c>
      <c r="M39" s="67">
        <v>27</v>
      </c>
      <c r="N39" s="67">
        <v>238</v>
      </c>
      <c r="O39" s="67">
        <v>398</v>
      </c>
      <c r="P39" s="67">
        <v>8</v>
      </c>
      <c r="Q39" s="67">
        <v>8</v>
      </c>
      <c r="R39" s="67">
        <v>43</v>
      </c>
      <c r="S39" s="67">
        <v>166</v>
      </c>
      <c r="T39" s="67">
        <f>SUM(D39:S39)</f>
        <v>6629</v>
      </c>
      <c r="U39" s="76">
        <v>169479</v>
      </c>
    </row>
    <row r="40" spans="1:21" ht="12.75">
      <c r="A40" s="14"/>
      <c r="B40" s="70"/>
      <c r="C40" s="77"/>
      <c r="D40" s="72"/>
      <c r="E40" s="72"/>
      <c r="F40" s="72"/>
      <c r="G40" s="72"/>
      <c r="H40" s="72"/>
      <c r="I40" s="72"/>
      <c r="J40" s="72"/>
      <c r="K40" s="73"/>
      <c r="L40" s="72"/>
      <c r="M40" s="72"/>
      <c r="N40" s="72"/>
      <c r="O40" s="72"/>
      <c r="P40" s="72"/>
      <c r="Q40" s="72"/>
      <c r="R40" s="72"/>
      <c r="S40" s="72"/>
      <c r="T40" s="72"/>
      <c r="U40" s="74"/>
    </row>
    <row r="41" spans="1:21" ht="12.75">
      <c r="A41" s="14"/>
      <c r="B41" s="62" t="s">
        <v>81</v>
      </c>
      <c r="C41" s="63"/>
      <c r="D41" s="74"/>
      <c r="E41" s="74"/>
      <c r="F41" s="74"/>
      <c r="G41" s="74"/>
      <c r="H41" s="74"/>
      <c r="I41" s="74"/>
      <c r="J41" s="74"/>
      <c r="K41" s="75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ht="12.75">
      <c r="A42" s="14"/>
      <c r="B42" s="65" t="s">
        <v>82</v>
      </c>
      <c r="C42" s="66" t="s">
        <v>30</v>
      </c>
      <c r="D42" s="67">
        <v>63</v>
      </c>
      <c r="E42" s="67">
        <v>59</v>
      </c>
      <c r="F42" s="67">
        <v>21</v>
      </c>
      <c r="G42" s="67">
        <v>6</v>
      </c>
      <c r="H42" s="67">
        <v>15</v>
      </c>
      <c r="I42" s="67">
        <v>5</v>
      </c>
      <c r="J42" s="67">
        <v>4</v>
      </c>
      <c r="K42" s="68">
        <v>1</v>
      </c>
      <c r="L42" s="67">
        <v>3</v>
      </c>
      <c r="M42" s="67">
        <v>3</v>
      </c>
      <c r="N42" s="67">
        <v>3</v>
      </c>
      <c r="O42" s="67">
        <v>5</v>
      </c>
      <c r="P42" s="67">
        <v>2</v>
      </c>
      <c r="Q42" s="67">
        <v>5</v>
      </c>
      <c r="R42" s="67">
        <v>24</v>
      </c>
      <c r="S42" s="67">
        <v>2</v>
      </c>
      <c r="T42" s="67">
        <f>SUM(D42:S42)</f>
        <v>221</v>
      </c>
      <c r="U42" s="69">
        <v>9673</v>
      </c>
    </row>
    <row r="43" spans="1:21" ht="12.75">
      <c r="A43" s="14"/>
      <c r="B43" s="65" t="s">
        <v>83</v>
      </c>
      <c r="C43" s="66" t="s">
        <v>84</v>
      </c>
      <c r="D43" s="67">
        <v>268</v>
      </c>
      <c r="E43" s="67">
        <v>202</v>
      </c>
      <c r="F43" s="67">
        <v>155</v>
      </c>
      <c r="G43" s="67">
        <v>22</v>
      </c>
      <c r="H43" s="67">
        <v>54</v>
      </c>
      <c r="I43" s="67">
        <v>33</v>
      </c>
      <c r="J43" s="67">
        <v>10</v>
      </c>
      <c r="K43" s="68">
        <v>2</v>
      </c>
      <c r="L43" s="67">
        <v>6</v>
      </c>
      <c r="M43" s="67">
        <v>6</v>
      </c>
      <c r="N43" s="67">
        <v>9</v>
      </c>
      <c r="O43" s="67">
        <v>22</v>
      </c>
      <c r="P43" s="67">
        <v>3</v>
      </c>
      <c r="Q43" s="67">
        <v>9</v>
      </c>
      <c r="R43" s="67">
        <v>42</v>
      </c>
      <c r="S43" s="67">
        <v>4</v>
      </c>
      <c r="T43" s="67">
        <f>SUM(D43:S43)</f>
        <v>847</v>
      </c>
      <c r="U43" s="76">
        <v>50152</v>
      </c>
    </row>
    <row r="44" spans="1:21" ht="12.75">
      <c r="A44" s="14"/>
      <c r="B44" s="65" t="s">
        <v>56</v>
      </c>
      <c r="C44" s="66" t="s">
        <v>85</v>
      </c>
      <c r="D44" s="67">
        <v>205</v>
      </c>
      <c r="E44" s="67">
        <v>119</v>
      </c>
      <c r="F44" s="67">
        <v>107</v>
      </c>
      <c r="G44" s="67">
        <v>21</v>
      </c>
      <c r="H44" s="67">
        <v>41</v>
      </c>
      <c r="I44" s="67">
        <v>25</v>
      </c>
      <c r="J44" s="67">
        <v>9</v>
      </c>
      <c r="K44" s="68">
        <v>2</v>
      </c>
      <c r="L44" s="67">
        <v>6</v>
      </c>
      <c r="M44" s="67">
        <v>6</v>
      </c>
      <c r="N44" s="67">
        <v>7</v>
      </c>
      <c r="O44" s="67">
        <v>16</v>
      </c>
      <c r="P44" s="67">
        <v>3</v>
      </c>
      <c r="Q44" s="67">
        <v>9</v>
      </c>
      <c r="R44" s="67">
        <v>32</v>
      </c>
      <c r="S44" s="67">
        <v>0</v>
      </c>
      <c r="T44" s="67">
        <f>SUM(D44:S44)</f>
        <v>608</v>
      </c>
      <c r="U44" s="76">
        <v>35119</v>
      </c>
    </row>
    <row r="45" spans="1:21" ht="12.75">
      <c r="A45" s="14"/>
      <c r="B45" s="65" t="s">
        <v>58</v>
      </c>
      <c r="C45" s="66" t="s">
        <v>86</v>
      </c>
      <c r="D45" s="67">
        <v>63</v>
      </c>
      <c r="E45" s="67">
        <v>83</v>
      </c>
      <c r="F45" s="67">
        <v>48</v>
      </c>
      <c r="G45" s="67">
        <v>1</v>
      </c>
      <c r="H45" s="67">
        <v>13</v>
      </c>
      <c r="I45" s="67">
        <v>8</v>
      </c>
      <c r="J45" s="67">
        <v>1</v>
      </c>
      <c r="K45" s="68">
        <v>0</v>
      </c>
      <c r="L45" s="67">
        <v>0</v>
      </c>
      <c r="M45" s="67">
        <v>0</v>
      </c>
      <c r="N45" s="67">
        <v>2</v>
      </c>
      <c r="O45" s="67">
        <v>6</v>
      </c>
      <c r="P45" s="67">
        <v>0</v>
      </c>
      <c r="Q45" s="67">
        <v>0</v>
      </c>
      <c r="R45" s="67">
        <v>10</v>
      </c>
      <c r="S45" s="67">
        <v>4</v>
      </c>
      <c r="T45" s="67">
        <f>SUM(D45:S45)</f>
        <v>239</v>
      </c>
      <c r="U45" s="76">
        <v>15033</v>
      </c>
    </row>
    <row r="46" spans="1:21" ht="12.75">
      <c r="A46" s="14"/>
      <c r="B46" s="70"/>
      <c r="C46" s="77"/>
      <c r="D46" s="72"/>
      <c r="E46" s="72"/>
      <c r="F46" s="72"/>
      <c r="G46" s="72"/>
      <c r="H46" s="72"/>
      <c r="I46" s="72"/>
      <c r="J46" s="72"/>
      <c r="K46" s="73"/>
      <c r="L46" s="72"/>
      <c r="M46" s="72"/>
      <c r="N46" s="72"/>
      <c r="O46" s="72"/>
      <c r="P46" s="72"/>
      <c r="Q46" s="72"/>
      <c r="R46" s="72"/>
      <c r="S46" s="72"/>
      <c r="T46" s="72"/>
      <c r="U46" s="74"/>
    </row>
    <row r="47" spans="1:21" ht="12.75">
      <c r="A47" s="14"/>
      <c r="B47" s="62" t="s">
        <v>87</v>
      </c>
      <c r="C47" s="63"/>
      <c r="D47" s="74"/>
      <c r="E47" s="74"/>
      <c r="F47" s="74"/>
      <c r="G47" s="74"/>
      <c r="H47" s="74"/>
      <c r="I47" s="74"/>
      <c r="J47" s="74"/>
      <c r="K47" s="75"/>
      <c r="L47" s="74"/>
      <c r="M47" s="74"/>
      <c r="N47" s="74"/>
      <c r="O47" s="74"/>
      <c r="P47" s="74"/>
      <c r="Q47" s="74"/>
      <c r="R47" s="74"/>
      <c r="S47" s="74"/>
      <c r="T47" s="74"/>
      <c r="U47" s="74"/>
    </row>
    <row r="48" spans="1:21" ht="12.75">
      <c r="A48" s="14"/>
      <c r="B48" s="65" t="s">
        <v>88</v>
      </c>
      <c r="C48" s="66" t="s">
        <v>89</v>
      </c>
      <c r="D48" s="67">
        <f>SUM(D50+D54)</f>
        <v>8</v>
      </c>
      <c r="E48" s="67">
        <f aca="true" t="shared" si="1" ref="E48:T48">SUM(E50+E54)</f>
        <v>83</v>
      </c>
      <c r="F48" s="67">
        <f t="shared" si="1"/>
        <v>10</v>
      </c>
      <c r="G48" s="67">
        <f t="shared" si="1"/>
        <v>2</v>
      </c>
      <c r="H48" s="67">
        <f t="shared" si="1"/>
        <v>57</v>
      </c>
      <c r="I48" s="67">
        <f t="shared" si="1"/>
        <v>8</v>
      </c>
      <c r="J48" s="67">
        <f t="shared" si="1"/>
        <v>4</v>
      </c>
      <c r="K48" s="67">
        <f t="shared" si="1"/>
        <v>2</v>
      </c>
      <c r="L48" s="67">
        <f t="shared" si="1"/>
        <v>2</v>
      </c>
      <c r="M48" s="67">
        <f t="shared" si="1"/>
        <v>3</v>
      </c>
      <c r="N48" s="67">
        <f t="shared" si="1"/>
        <v>2</v>
      </c>
      <c r="O48" s="67">
        <f t="shared" si="1"/>
        <v>4</v>
      </c>
      <c r="P48" s="67">
        <f t="shared" si="1"/>
        <v>2</v>
      </c>
      <c r="Q48" s="67"/>
      <c r="R48" s="67">
        <f t="shared" si="1"/>
        <v>10</v>
      </c>
      <c r="S48" s="67">
        <f t="shared" si="1"/>
        <v>2</v>
      </c>
      <c r="T48" s="67">
        <f t="shared" si="1"/>
        <v>199</v>
      </c>
      <c r="U48" s="76">
        <f>SUM(U50+U54)</f>
        <v>42311</v>
      </c>
    </row>
    <row r="49" spans="1:21" s="16" customFormat="1" ht="12.75">
      <c r="A49" s="15"/>
      <c r="B49" s="65" t="s">
        <v>91</v>
      </c>
      <c r="C49" s="66" t="s">
        <v>92</v>
      </c>
      <c r="D49" s="67">
        <f>SUM(D51+D55)</f>
        <v>78</v>
      </c>
      <c r="E49" s="67">
        <f aca="true" t="shared" si="2" ref="E49:T49">SUM(E51+E55)</f>
        <v>312</v>
      </c>
      <c r="F49" s="67">
        <f t="shared" si="2"/>
        <v>26</v>
      </c>
      <c r="G49" s="67">
        <f t="shared" si="2"/>
        <v>2</v>
      </c>
      <c r="H49" s="67">
        <f t="shared" si="2"/>
        <v>205</v>
      </c>
      <c r="I49" s="67">
        <f t="shared" si="2"/>
        <v>21</v>
      </c>
      <c r="J49" s="67">
        <f t="shared" si="2"/>
        <v>23</v>
      </c>
      <c r="K49" s="67">
        <f t="shared" si="2"/>
        <v>12</v>
      </c>
      <c r="L49" s="67">
        <f t="shared" si="2"/>
        <v>5</v>
      </c>
      <c r="M49" s="67">
        <f t="shared" si="2"/>
        <v>5</v>
      </c>
      <c r="N49" s="67">
        <f t="shared" si="2"/>
        <v>8</v>
      </c>
      <c r="O49" s="67">
        <f t="shared" si="2"/>
        <v>77</v>
      </c>
      <c r="P49" s="67">
        <f t="shared" si="2"/>
        <v>98</v>
      </c>
      <c r="Q49" s="67"/>
      <c r="R49" s="67">
        <f t="shared" si="2"/>
        <v>85</v>
      </c>
      <c r="S49" s="67">
        <f t="shared" si="2"/>
        <v>4</v>
      </c>
      <c r="T49" s="67">
        <f t="shared" si="2"/>
        <v>961</v>
      </c>
      <c r="U49" s="76">
        <f>SUM(U55+U51)</f>
        <v>340102</v>
      </c>
    </row>
    <row r="50" spans="1:21" ht="12.75" customHeight="1">
      <c r="A50" s="14"/>
      <c r="B50" s="65" t="s">
        <v>93</v>
      </c>
      <c r="C50" s="66" t="s">
        <v>94</v>
      </c>
      <c r="D50" s="67">
        <v>7</v>
      </c>
      <c r="E50" s="67">
        <v>80</v>
      </c>
      <c r="F50" s="67">
        <v>5</v>
      </c>
      <c r="G50" s="67">
        <v>2</v>
      </c>
      <c r="H50" s="67">
        <v>54</v>
      </c>
      <c r="I50" s="67">
        <v>4</v>
      </c>
      <c r="J50" s="67">
        <v>2</v>
      </c>
      <c r="K50" s="68">
        <v>0</v>
      </c>
      <c r="L50" s="67">
        <v>1</v>
      </c>
      <c r="M50" s="67">
        <v>1</v>
      </c>
      <c r="N50" s="67">
        <v>2</v>
      </c>
      <c r="O50" s="67">
        <v>3</v>
      </c>
      <c r="P50" s="67">
        <v>2</v>
      </c>
      <c r="Q50" s="67"/>
      <c r="R50" s="67">
        <v>6</v>
      </c>
      <c r="S50" s="67">
        <v>2</v>
      </c>
      <c r="T50" s="67">
        <f aca="true" t="shared" si="3" ref="T50:T57">SUM(D50:S50)</f>
        <v>171</v>
      </c>
      <c r="U50" s="76">
        <v>39080</v>
      </c>
    </row>
    <row r="51" spans="1:21" ht="12.75" customHeight="1">
      <c r="A51" s="14"/>
      <c r="B51" s="65" t="s">
        <v>95</v>
      </c>
      <c r="C51" s="66" t="s">
        <v>96</v>
      </c>
      <c r="D51" s="67">
        <v>76</v>
      </c>
      <c r="E51" s="67">
        <v>304</v>
      </c>
      <c r="F51" s="67">
        <v>15</v>
      </c>
      <c r="G51" s="67">
        <v>2</v>
      </c>
      <c r="H51" s="67">
        <v>199</v>
      </c>
      <c r="I51" s="67">
        <v>14</v>
      </c>
      <c r="J51" s="67">
        <v>17</v>
      </c>
      <c r="K51" s="68">
        <v>0</v>
      </c>
      <c r="L51" s="67">
        <v>3</v>
      </c>
      <c r="M51" s="67">
        <v>1</v>
      </c>
      <c r="N51" s="67">
        <v>8</v>
      </c>
      <c r="O51" s="67">
        <v>14</v>
      </c>
      <c r="P51" s="67">
        <v>98</v>
      </c>
      <c r="Q51" s="67"/>
      <c r="R51" s="67">
        <v>73</v>
      </c>
      <c r="S51" s="67">
        <v>4</v>
      </c>
      <c r="T51" s="67">
        <f t="shared" si="3"/>
        <v>828</v>
      </c>
      <c r="U51" s="76">
        <v>313504</v>
      </c>
    </row>
    <row r="52" spans="1:21" ht="12.75" customHeight="1">
      <c r="A52" s="14"/>
      <c r="B52" s="65" t="s">
        <v>97</v>
      </c>
      <c r="C52" s="66" t="s">
        <v>98</v>
      </c>
      <c r="D52" s="67">
        <v>75</v>
      </c>
      <c r="E52" s="67">
        <v>198</v>
      </c>
      <c r="F52" s="67">
        <v>12</v>
      </c>
      <c r="G52" s="67">
        <v>0</v>
      </c>
      <c r="H52" s="67">
        <v>108</v>
      </c>
      <c r="I52" s="67">
        <v>9</v>
      </c>
      <c r="J52" s="67">
        <v>13</v>
      </c>
      <c r="K52" s="68">
        <v>0</v>
      </c>
      <c r="L52" s="67">
        <v>3</v>
      </c>
      <c r="M52" s="67">
        <v>1</v>
      </c>
      <c r="N52" s="67">
        <v>8</v>
      </c>
      <c r="O52" s="67">
        <v>11</v>
      </c>
      <c r="P52" s="67">
        <v>50</v>
      </c>
      <c r="Q52" s="67"/>
      <c r="R52" s="67">
        <v>38</v>
      </c>
      <c r="S52" s="67">
        <v>3</v>
      </c>
      <c r="T52" s="67">
        <f t="shared" si="3"/>
        <v>529</v>
      </c>
      <c r="U52" s="76">
        <v>224887</v>
      </c>
    </row>
    <row r="53" spans="1:21" ht="12.75" customHeight="1">
      <c r="A53" s="14"/>
      <c r="B53" s="65" t="s">
        <v>99</v>
      </c>
      <c r="C53" s="66" t="s">
        <v>100</v>
      </c>
      <c r="D53" s="67">
        <v>1</v>
      </c>
      <c r="E53" s="67">
        <v>106</v>
      </c>
      <c r="F53" s="67">
        <v>3</v>
      </c>
      <c r="G53" s="67">
        <v>2</v>
      </c>
      <c r="H53" s="67">
        <v>91</v>
      </c>
      <c r="I53" s="67">
        <v>5</v>
      </c>
      <c r="J53" s="67">
        <v>4</v>
      </c>
      <c r="K53" s="68">
        <v>0</v>
      </c>
      <c r="L53" s="67">
        <v>0</v>
      </c>
      <c r="M53" s="67">
        <v>0</v>
      </c>
      <c r="N53" s="67">
        <v>0</v>
      </c>
      <c r="O53" s="67">
        <v>3</v>
      </c>
      <c r="P53" s="67">
        <v>48</v>
      </c>
      <c r="Q53" s="67"/>
      <c r="R53" s="67">
        <v>35</v>
      </c>
      <c r="S53" s="67">
        <v>1</v>
      </c>
      <c r="T53" s="67">
        <f t="shared" si="3"/>
        <v>299</v>
      </c>
      <c r="U53" s="76">
        <v>88617</v>
      </c>
    </row>
    <row r="54" spans="1:21" ht="12.75">
      <c r="A54" s="14"/>
      <c r="B54" s="65" t="s">
        <v>101</v>
      </c>
      <c r="C54" s="66" t="s">
        <v>102</v>
      </c>
      <c r="D54" s="67">
        <v>1</v>
      </c>
      <c r="E54" s="67">
        <v>3</v>
      </c>
      <c r="F54" s="67">
        <v>5</v>
      </c>
      <c r="G54" s="67">
        <v>0</v>
      </c>
      <c r="H54" s="67">
        <v>3</v>
      </c>
      <c r="I54" s="67">
        <v>4</v>
      </c>
      <c r="J54" s="67">
        <v>2</v>
      </c>
      <c r="K54" s="68">
        <v>2</v>
      </c>
      <c r="L54" s="67">
        <v>1</v>
      </c>
      <c r="M54" s="67">
        <v>2</v>
      </c>
      <c r="N54" s="67">
        <v>0</v>
      </c>
      <c r="O54" s="67">
        <v>1</v>
      </c>
      <c r="P54" s="67">
        <v>0</v>
      </c>
      <c r="Q54" s="67"/>
      <c r="R54" s="67">
        <v>4</v>
      </c>
      <c r="S54" s="67">
        <v>0</v>
      </c>
      <c r="T54" s="67">
        <f t="shared" si="3"/>
        <v>28</v>
      </c>
      <c r="U54" s="76">
        <v>3231</v>
      </c>
    </row>
    <row r="55" spans="1:21" ht="12.75">
      <c r="A55" s="14"/>
      <c r="B55" s="65" t="s">
        <v>103</v>
      </c>
      <c r="C55" s="66" t="s">
        <v>104</v>
      </c>
      <c r="D55" s="67">
        <v>2</v>
      </c>
      <c r="E55" s="67">
        <v>8</v>
      </c>
      <c r="F55" s="67">
        <v>11</v>
      </c>
      <c r="G55" s="67">
        <v>0</v>
      </c>
      <c r="H55" s="67">
        <v>6</v>
      </c>
      <c r="I55" s="67">
        <v>7</v>
      </c>
      <c r="J55" s="67">
        <v>6</v>
      </c>
      <c r="K55" s="68">
        <v>12</v>
      </c>
      <c r="L55" s="67">
        <v>2</v>
      </c>
      <c r="M55" s="67">
        <v>4</v>
      </c>
      <c r="N55" s="67">
        <v>0</v>
      </c>
      <c r="O55" s="67">
        <v>63</v>
      </c>
      <c r="P55" s="67">
        <v>0</v>
      </c>
      <c r="Q55" s="67"/>
      <c r="R55" s="67">
        <v>12</v>
      </c>
      <c r="S55" s="67">
        <v>0</v>
      </c>
      <c r="T55" s="67">
        <f t="shared" si="3"/>
        <v>133</v>
      </c>
      <c r="U55" s="76">
        <v>26598</v>
      </c>
    </row>
    <row r="56" spans="1:21" ht="12.75">
      <c r="A56" s="14"/>
      <c r="B56" s="65" t="s">
        <v>105</v>
      </c>
      <c r="C56" s="66" t="s">
        <v>106</v>
      </c>
      <c r="D56" s="67">
        <v>0</v>
      </c>
      <c r="E56" s="67">
        <v>6</v>
      </c>
      <c r="F56" s="67">
        <v>3</v>
      </c>
      <c r="G56" s="67">
        <v>0</v>
      </c>
      <c r="H56" s="67">
        <v>1</v>
      </c>
      <c r="I56" s="67">
        <v>2</v>
      </c>
      <c r="J56" s="67">
        <v>3</v>
      </c>
      <c r="K56" s="68">
        <v>6</v>
      </c>
      <c r="L56" s="67">
        <v>2</v>
      </c>
      <c r="M56" s="67">
        <v>0</v>
      </c>
      <c r="N56" s="67">
        <v>0</v>
      </c>
      <c r="O56" s="67">
        <v>50</v>
      </c>
      <c r="P56" s="67">
        <v>0</v>
      </c>
      <c r="Q56" s="67"/>
      <c r="R56" s="67">
        <v>6</v>
      </c>
      <c r="S56" s="67">
        <v>0</v>
      </c>
      <c r="T56" s="67">
        <f t="shared" si="3"/>
        <v>79</v>
      </c>
      <c r="U56" s="76">
        <v>17233</v>
      </c>
    </row>
    <row r="57" spans="1:21" ht="12.75">
      <c r="A57" s="14"/>
      <c r="B57" s="65" t="s">
        <v>107</v>
      </c>
      <c r="C57" s="66" t="s">
        <v>108</v>
      </c>
      <c r="D57" s="67">
        <v>2</v>
      </c>
      <c r="E57" s="67">
        <v>2</v>
      </c>
      <c r="F57" s="67">
        <v>8</v>
      </c>
      <c r="G57" s="67">
        <v>0</v>
      </c>
      <c r="H57" s="67">
        <v>5</v>
      </c>
      <c r="I57" s="67">
        <v>5</v>
      </c>
      <c r="J57" s="67">
        <v>3</v>
      </c>
      <c r="K57" s="68">
        <v>6</v>
      </c>
      <c r="L57" s="67">
        <v>0</v>
      </c>
      <c r="M57" s="67">
        <v>4</v>
      </c>
      <c r="N57" s="67">
        <v>0</v>
      </c>
      <c r="O57" s="67">
        <v>13</v>
      </c>
      <c r="P57" s="67">
        <v>0</v>
      </c>
      <c r="Q57" s="67"/>
      <c r="R57" s="67">
        <v>6</v>
      </c>
      <c r="S57" s="67">
        <v>0</v>
      </c>
      <c r="T57" s="67">
        <f t="shared" si="3"/>
        <v>54</v>
      </c>
      <c r="U57" s="76">
        <v>9365</v>
      </c>
    </row>
    <row r="58" spans="1:21" ht="12.75">
      <c r="A58" s="14"/>
      <c r="B58" s="70"/>
      <c r="C58" s="77"/>
      <c r="D58" s="72"/>
      <c r="E58" s="72"/>
      <c r="F58" s="72"/>
      <c r="G58" s="72"/>
      <c r="H58" s="72"/>
      <c r="I58" s="72"/>
      <c r="J58" s="72"/>
      <c r="K58" s="73"/>
      <c r="L58" s="72"/>
      <c r="M58" s="72"/>
      <c r="N58" s="72"/>
      <c r="O58" s="72"/>
      <c r="P58" s="72"/>
      <c r="Q58" s="72"/>
      <c r="R58" s="72"/>
      <c r="S58" s="72"/>
      <c r="T58" s="72"/>
      <c r="U58" s="74"/>
    </row>
    <row r="59" spans="1:21" ht="12.75">
      <c r="A59" s="14"/>
      <c r="B59" s="62" t="s">
        <v>109</v>
      </c>
      <c r="C59" s="63"/>
      <c r="D59" s="74"/>
      <c r="E59" s="74"/>
      <c r="F59" s="74"/>
      <c r="G59" s="74"/>
      <c r="H59" s="74"/>
      <c r="I59" s="74"/>
      <c r="J59" s="74"/>
      <c r="K59" s="75"/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0" spans="1:21" ht="12.75">
      <c r="A60" s="14"/>
      <c r="B60" s="65" t="s">
        <v>110</v>
      </c>
      <c r="C60" s="66" t="s">
        <v>31</v>
      </c>
      <c r="D60" s="67">
        <f>SUM(D62+D67+D69+D71)</f>
        <v>877</v>
      </c>
      <c r="E60" s="67">
        <f aca="true" t="shared" si="4" ref="E60:T60">SUM(E62+E67+E69+E71)</f>
        <v>545</v>
      </c>
      <c r="F60" s="67">
        <f t="shared" si="4"/>
        <v>4476</v>
      </c>
      <c r="G60" s="67">
        <f t="shared" si="4"/>
        <v>40</v>
      </c>
      <c r="H60" s="67">
        <f t="shared" si="4"/>
        <v>1471</v>
      </c>
      <c r="I60" s="67">
        <f t="shared" si="4"/>
        <v>36</v>
      </c>
      <c r="J60" s="67">
        <f t="shared" si="4"/>
        <v>17</v>
      </c>
      <c r="K60" s="67">
        <f t="shared" si="4"/>
        <v>137</v>
      </c>
      <c r="L60" s="67">
        <f t="shared" si="4"/>
        <v>37</v>
      </c>
      <c r="M60" s="67">
        <f t="shared" si="4"/>
        <v>103</v>
      </c>
      <c r="N60" s="67">
        <f t="shared" si="4"/>
        <v>410</v>
      </c>
      <c r="O60" s="67">
        <f t="shared" si="4"/>
        <v>166</v>
      </c>
      <c r="P60" s="67">
        <f t="shared" si="4"/>
        <v>50</v>
      </c>
      <c r="Q60" s="67">
        <f t="shared" si="4"/>
        <v>54</v>
      </c>
      <c r="R60" s="67">
        <f t="shared" si="4"/>
        <v>163</v>
      </c>
      <c r="S60" s="67">
        <f t="shared" si="4"/>
        <v>65</v>
      </c>
      <c r="T60" s="67">
        <f t="shared" si="4"/>
        <v>8647</v>
      </c>
      <c r="U60" s="76">
        <f>SUM(U62+U67+U69)</f>
        <v>314154</v>
      </c>
    </row>
    <row r="61" spans="1:21" ht="12.75">
      <c r="A61" s="14"/>
      <c r="B61" s="65" t="s">
        <v>111</v>
      </c>
      <c r="C61" s="66" t="s">
        <v>32</v>
      </c>
      <c r="D61" s="67">
        <f>SUM(D63+D68+D70+D72)</f>
        <v>263881</v>
      </c>
      <c r="E61" s="67">
        <f aca="true" t="shared" si="5" ref="E61:T61">SUM(E63+E68+E70+E72)</f>
        <v>12085</v>
      </c>
      <c r="F61" s="67">
        <f t="shared" si="5"/>
        <v>163165</v>
      </c>
      <c r="G61" s="67">
        <f t="shared" si="5"/>
        <v>6131</v>
      </c>
      <c r="H61" s="67">
        <f t="shared" si="5"/>
        <v>15241</v>
      </c>
      <c r="I61" s="67">
        <f t="shared" si="5"/>
        <v>126637</v>
      </c>
      <c r="J61" s="67">
        <f t="shared" si="5"/>
        <v>2298</v>
      </c>
      <c r="K61" s="67">
        <f t="shared" si="5"/>
        <v>2971</v>
      </c>
      <c r="L61" s="67">
        <f t="shared" si="5"/>
        <v>1493</v>
      </c>
      <c r="M61" s="67">
        <f t="shared" si="5"/>
        <v>1185</v>
      </c>
      <c r="N61" s="67">
        <f t="shared" si="5"/>
        <v>8715</v>
      </c>
      <c r="O61" s="67">
        <f t="shared" si="5"/>
        <v>2498</v>
      </c>
      <c r="P61" s="67">
        <f t="shared" si="5"/>
        <v>64961</v>
      </c>
      <c r="Q61" s="67">
        <f t="shared" si="5"/>
        <v>41429</v>
      </c>
      <c r="R61" s="67">
        <f t="shared" si="5"/>
        <v>67548</v>
      </c>
      <c r="S61" s="67">
        <f t="shared" si="5"/>
        <v>192427</v>
      </c>
      <c r="T61" s="67">
        <f t="shared" si="5"/>
        <v>972665</v>
      </c>
      <c r="U61" s="76">
        <f>SUM(U63+U68+U70+U72)</f>
        <v>22244804</v>
      </c>
    </row>
    <row r="62" spans="1:21" ht="12.75">
      <c r="A62" s="14"/>
      <c r="B62" s="65" t="s">
        <v>112</v>
      </c>
      <c r="C62" s="66" t="s">
        <v>113</v>
      </c>
      <c r="D62" s="67">
        <v>635</v>
      </c>
      <c r="E62" s="67">
        <v>415</v>
      </c>
      <c r="F62" s="67">
        <v>2782</v>
      </c>
      <c r="G62" s="67">
        <v>31</v>
      </c>
      <c r="H62" s="67">
        <v>1129</v>
      </c>
      <c r="I62" s="67">
        <v>24</v>
      </c>
      <c r="J62" s="67">
        <v>15</v>
      </c>
      <c r="K62" s="68">
        <v>90</v>
      </c>
      <c r="L62" s="67">
        <v>24</v>
      </c>
      <c r="M62" s="67">
        <v>61</v>
      </c>
      <c r="N62" s="67">
        <v>346</v>
      </c>
      <c r="O62" s="67">
        <v>114</v>
      </c>
      <c r="P62" s="67">
        <v>42</v>
      </c>
      <c r="Q62" s="67">
        <v>46</v>
      </c>
      <c r="R62" s="67">
        <v>119</v>
      </c>
      <c r="S62" s="67">
        <v>51</v>
      </c>
      <c r="T62" s="67">
        <f aca="true" t="shared" si="6" ref="T62:T72">SUM(D62:S62)</f>
        <v>5924</v>
      </c>
      <c r="U62" s="76">
        <v>229379</v>
      </c>
    </row>
    <row r="63" spans="1:21" s="16" customFormat="1" ht="12.75">
      <c r="A63" s="15"/>
      <c r="B63" s="65" t="s">
        <v>114</v>
      </c>
      <c r="C63" s="66" t="s">
        <v>115</v>
      </c>
      <c r="D63" s="67">
        <v>262742</v>
      </c>
      <c r="E63" s="67">
        <v>11676</v>
      </c>
      <c r="F63" s="67">
        <v>156370</v>
      </c>
      <c r="G63" s="67">
        <v>6032</v>
      </c>
      <c r="H63" s="67">
        <v>14148</v>
      </c>
      <c r="I63" s="67">
        <v>126576</v>
      </c>
      <c r="J63" s="67">
        <v>2293</v>
      </c>
      <c r="K63" s="68">
        <v>2793</v>
      </c>
      <c r="L63" s="67">
        <v>1405</v>
      </c>
      <c r="M63" s="67">
        <v>1032</v>
      </c>
      <c r="N63" s="67">
        <v>8445</v>
      </c>
      <c r="O63" s="67">
        <v>2241</v>
      </c>
      <c r="P63" s="67">
        <v>46813</v>
      </c>
      <c r="Q63" s="67">
        <v>41410</v>
      </c>
      <c r="R63" s="67">
        <v>67293</v>
      </c>
      <c r="S63" s="67">
        <v>192330</v>
      </c>
      <c r="T63" s="67">
        <f t="shared" si="6"/>
        <v>943599</v>
      </c>
      <c r="U63" s="76">
        <v>21518212</v>
      </c>
    </row>
    <row r="64" spans="1:21" ht="12.75">
      <c r="A64" s="14"/>
      <c r="B64" s="65" t="s">
        <v>116</v>
      </c>
      <c r="C64" s="66" t="s">
        <v>117</v>
      </c>
      <c r="D64" s="67">
        <v>63484</v>
      </c>
      <c r="E64" s="67">
        <v>943</v>
      </c>
      <c r="F64" s="67">
        <v>103495</v>
      </c>
      <c r="G64" s="67">
        <v>285</v>
      </c>
      <c r="H64" s="67">
        <v>3085</v>
      </c>
      <c r="I64" s="67">
        <v>60072</v>
      </c>
      <c r="J64" s="67">
        <v>647</v>
      </c>
      <c r="K64" s="68">
        <v>259</v>
      </c>
      <c r="L64" s="67">
        <v>28</v>
      </c>
      <c r="M64" s="67">
        <v>228</v>
      </c>
      <c r="N64" s="67">
        <v>2428</v>
      </c>
      <c r="O64" s="67">
        <v>255</v>
      </c>
      <c r="P64" s="67">
        <v>45656</v>
      </c>
      <c r="Q64" s="67">
        <v>22437</v>
      </c>
      <c r="R64" s="67">
        <v>46025</v>
      </c>
      <c r="S64" s="67">
        <v>30318</v>
      </c>
      <c r="T64" s="67">
        <f t="shared" si="6"/>
        <v>379645</v>
      </c>
      <c r="U64" s="76">
        <v>1682767</v>
      </c>
    </row>
    <row r="65" spans="1:21" ht="12.75">
      <c r="A65" s="14"/>
      <c r="B65" s="65" t="s">
        <v>118</v>
      </c>
      <c r="C65" s="66" t="s">
        <v>119</v>
      </c>
      <c r="D65" s="67">
        <v>159710</v>
      </c>
      <c r="E65" s="67">
        <v>5984</v>
      </c>
      <c r="F65" s="67">
        <v>11244</v>
      </c>
      <c r="G65" s="67">
        <v>383</v>
      </c>
      <c r="H65" s="67">
        <v>2678</v>
      </c>
      <c r="I65" s="67">
        <v>64825</v>
      </c>
      <c r="J65" s="67">
        <v>1510</v>
      </c>
      <c r="K65" s="68">
        <v>1046</v>
      </c>
      <c r="L65" s="67">
        <v>1002</v>
      </c>
      <c r="M65" s="67">
        <v>47</v>
      </c>
      <c r="N65" s="67">
        <v>3083</v>
      </c>
      <c r="O65" s="67">
        <v>499</v>
      </c>
      <c r="P65" s="67">
        <v>53</v>
      </c>
      <c r="Q65" s="67">
        <v>18172</v>
      </c>
      <c r="R65" s="67">
        <v>20258</v>
      </c>
      <c r="S65" s="67">
        <v>160245</v>
      </c>
      <c r="T65" s="67">
        <f t="shared" si="6"/>
        <v>450739</v>
      </c>
      <c r="U65" s="76">
        <v>5080813</v>
      </c>
    </row>
    <row r="66" spans="1:21" ht="12.75">
      <c r="A66" s="14"/>
      <c r="B66" s="65" t="s">
        <v>120</v>
      </c>
      <c r="C66" s="66" t="s">
        <v>121</v>
      </c>
      <c r="D66" s="67">
        <v>39548</v>
      </c>
      <c r="E66" s="67">
        <v>4749</v>
      </c>
      <c r="F66" s="67">
        <v>41631</v>
      </c>
      <c r="G66" s="67">
        <v>5364</v>
      </c>
      <c r="H66" s="67">
        <v>8385</v>
      </c>
      <c r="I66" s="67">
        <v>1679</v>
      </c>
      <c r="J66" s="67">
        <v>136</v>
      </c>
      <c r="K66" s="68">
        <v>1488</v>
      </c>
      <c r="L66" s="67">
        <v>375</v>
      </c>
      <c r="M66" s="67">
        <v>757</v>
      </c>
      <c r="N66" s="67">
        <v>2934</v>
      </c>
      <c r="O66" s="67">
        <v>1487</v>
      </c>
      <c r="P66" s="67">
        <v>1104</v>
      </c>
      <c r="Q66" s="67">
        <v>801</v>
      </c>
      <c r="R66" s="67">
        <v>1010</v>
      </c>
      <c r="S66" s="67">
        <v>1767</v>
      </c>
      <c r="T66" s="67">
        <f t="shared" si="6"/>
        <v>113215</v>
      </c>
      <c r="U66" s="76">
        <v>14754632</v>
      </c>
    </row>
    <row r="67" spans="1:21" ht="12.75">
      <c r="A67" s="14"/>
      <c r="B67" s="65" t="s">
        <v>122</v>
      </c>
      <c r="C67" s="66" t="s">
        <v>123</v>
      </c>
      <c r="D67" s="67">
        <v>6</v>
      </c>
      <c r="E67" s="67">
        <v>1</v>
      </c>
      <c r="F67" s="67">
        <v>11</v>
      </c>
      <c r="G67" s="67">
        <v>0</v>
      </c>
      <c r="H67" s="67">
        <v>1</v>
      </c>
      <c r="I67" s="67">
        <v>1</v>
      </c>
      <c r="J67" s="67">
        <v>0</v>
      </c>
      <c r="K67" s="68">
        <v>0</v>
      </c>
      <c r="L67" s="67">
        <v>0</v>
      </c>
      <c r="M67" s="67">
        <v>1</v>
      </c>
      <c r="N67" s="67">
        <v>1</v>
      </c>
      <c r="O67" s="67">
        <v>0</v>
      </c>
      <c r="P67" s="67">
        <v>1</v>
      </c>
      <c r="Q67" s="67">
        <v>1</v>
      </c>
      <c r="R67" s="67">
        <v>0</v>
      </c>
      <c r="S67" s="67">
        <v>0</v>
      </c>
      <c r="T67" s="67">
        <f t="shared" si="6"/>
        <v>24</v>
      </c>
      <c r="U67" s="76">
        <v>1203</v>
      </c>
    </row>
    <row r="68" spans="1:21" ht="12.75">
      <c r="A68" s="14"/>
      <c r="B68" s="65" t="s">
        <v>124</v>
      </c>
      <c r="C68" s="66" t="s">
        <v>125</v>
      </c>
      <c r="D68" s="67">
        <v>23</v>
      </c>
      <c r="E68" s="67">
        <v>2</v>
      </c>
      <c r="F68" s="67">
        <v>46</v>
      </c>
      <c r="G68" s="67">
        <v>0</v>
      </c>
      <c r="H68" s="67">
        <v>1</v>
      </c>
      <c r="I68" s="67">
        <v>4</v>
      </c>
      <c r="J68" s="67">
        <v>0</v>
      </c>
      <c r="K68" s="68">
        <v>0</v>
      </c>
      <c r="L68" s="67">
        <v>0</v>
      </c>
      <c r="M68" s="67">
        <v>2</v>
      </c>
      <c r="N68" s="67">
        <v>2</v>
      </c>
      <c r="O68" s="67">
        <v>0</v>
      </c>
      <c r="P68" s="67">
        <v>18117</v>
      </c>
      <c r="Q68" s="67">
        <v>2</v>
      </c>
      <c r="R68" s="67">
        <v>0</v>
      </c>
      <c r="S68" s="67">
        <v>0</v>
      </c>
      <c r="T68" s="67">
        <f t="shared" si="6"/>
        <v>18199</v>
      </c>
      <c r="U68" s="76">
        <v>91701</v>
      </c>
    </row>
    <row r="69" spans="1:21" ht="12.75">
      <c r="A69" s="14"/>
      <c r="B69" s="65" t="s">
        <v>126</v>
      </c>
      <c r="C69" s="66" t="s">
        <v>127</v>
      </c>
      <c r="D69" s="67">
        <v>87</v>
      </c>
      <c r="E69" s="67">
        <v>57</v>
      </c>
      <c r="F69" s="67">
        <v>840</v>
      </c>
      <c r="G69" s="67">
        <v>5</v>
      </c>
      <c r="H69" s="67">
        <v>185</v>
      </c>
      <c r="I69" s="67">
        <v>5</v>
      </c>
      <c r="J69" s="67">
        <v>1</v>
      </c>
      <c r="K69" s="68">
        <v>15</v>
      </c>
      <c r="L69" s="67">
        <v>6</v>
      </c>
      <c r="M69" s="67">
        <v>21</v>
      </c>
      <c r="N69" s="67">
        <v>21</v>
      </c>
      <c r="O69" s="67">
        <v>10</v>
      </c>
      <c r="P69" s="67">
        <v>3</v>
      </c>
      <c r="Q69" s="67">
        <v>2</v>
      </c>
      <c r="R69" s="67">
        <v>24</v>
      </c>
      <c r="S69" s="67">
        <v>2</v>
      </c>
      <c r="T69" s="67">
        <f t="shared" si="6"/>
        <v>1284</v>
      </c>
      <c r="U69" s="76">
        <v>83572</v>
      </c>
    </row>
    <row r="70" spans="1:21" ht="12.75">
      <c r="A70" s="14"/>
      <c r="B70" s="65" t="s">
        <v>128</v>
      </c>
      <c r="C70" s="66" t="s">
        <v>129</v>
      </c>
      <c r="D70" s="67">
        <v>314</v>
      </c>
      <c r="E70" s="67">
        <v>135</v>
      </c>
      <c r="F70" s="67">
        <v>3246</v>
      </c>
      <c r="G70" s="67">
        <v>44</v>
      </c>
      <c r="H70" s="67">
        <v>519</v>
      </c>
      <c r="I70" s="67">
        <v>19</v>
      </c>
      <c r="J70" s="67">
        <v>3</v>
      </c>
      <c r="K70" s="68">
        <v>32</v>
      </c>
      <c r="L70" s="67">
        <v>20</v>
      </c>
      <c r="M70" s="67">
        <v>98</v>
      </c>
      <c r="N70" s="67">
        <v>46</v>
      </c>
      <c r="O70" s="67">
        <v>25</v>
      </c>
      <c r="P70" s="67">
        <v>11</v>
      </c>
      <c r="Q70" s="67">
        <v>3</v>
      </c>
      <c r="R70" s="67">
        <v>84</v>
      </c>
      <c r="S70" s="67">
        <v>5</v>
      </c>
      <c r="T70" s="67">
        <f t="shared" si="6"/>
        <v>4604</v>
      </c>
      <c r="U70" s="76">
        <v>338743</v>
      </c>
    </row>
    <row r="71" spans="1:21" ht="12.75">
      <c r="A71" s="14"/>
      <c r="B71" s="65" t="s">
        <v>130</v>
      </c>
      <c r="C71" s="66" t="s">
        <v>131</v>
      </c>
      <c r="D71" s="67">
        <v>149</v>
      </c>
      <c r="E71" s="67">
        <v>72</v>
      </c>
      <c r="F71" s="67">
        <v>843</v>
      </c>
      <c r="G71" s="67">
        <v>4</v>
      </c>
      <c r="H71" s="67">
        <v>156</v>
      </c>
      <c r="I71" s="67">
        <v>6</v>
      </c>
      <c r="J71" s="67">
        <v>1</v>
      </c>
      <c r="K71" s="68">
        <v>32</v>
      </c>
      <c r="L71" s="67">
        <v>7</v>
      </c>
      <c r="M71" s="67">
        <v>20</v>
      </c>
      <c r="N71" s="67">
        <v>42</v>
      </c>
      <c r="O71" s="67">
        <v>42</v>
      </c>
      <c r="P71" s="67">
        <v>4</v>
      </c>
      <c r="Q71" s="67">
        <v>5</v>
      </c>
      <c r="R71" s="67">
        <v>20</v>
      </c>
      <c r="S71" s="67">
        <v>12</v>
      </c>
      <c r="T71" s="67">
        <f t="shared" si="6"/>
        <v>1415</v>
      </c>
      <c r="U71" s="76">
        <v>54428</v>
      </c>
    </row>
    <row r="72" spans="1:21" ht="12.75">
      <c r="A72" s="14"/>
      <c r="B72" s="65" t="s">
        <v>132</v>
      </c>
      <c r="C72" s="66" t="s">
        <v>133</v>
      </c>
      <c r="D72" s="67">
        <v>802</v>
      </c>
      <c r="E72" s="67">
        <v>272</v>
      </c>
      <c r="F72" s="67">
        <v>3503</v>
      </c>
      <c r="G72" s="67">
        <v>55</v>
      </c>
      <c r="H72" s="67">
        <v>573</v>
      </c>
      <c r="I72" s="67">
        <v>38</v>
      </c>
      <c r="J72" s="67">
        <v>2</v>
      </c>
      <c r="K72" s="68">
        <v>146</v>
      </c>
      <c r="L72" s="67">
        <v>68</v>
      </c>
      <c r="M72" s="67">
        <v>53</v>
      </c>
      <c r="N72" s="67">
        <v>222</v>
      </c>
      <c r="O72" s="67">
        <v>232</v>
      </c>
      <c r="P72" s="67">
        <v>20</v>
      </c>
      <c r="Q72" s="67">
        <v>14</v>
      </c>
      <c r="R72" s="67">
        <v>171</v>
      </c>
      <c r="S72" s="67">
        <v>92</v>
      </c>
      <c r="T72" s="67">
        <f t="shared" si="6"/>
        <v>6263</v>
      </c>
      <c r="U72" s="76">
        <v>296148</v>
      </c>
    </row>
    <row r="73" spans="1:21" ht="12.75">
      <c r="A73" s="14"/>
      <c r="B73" s="27"/>
      <c r="C73" s="21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3"/>
      <c r="R73" s="23"/>
      <c r="S73" s="23"/>
      <c r="T73" s="23"/>
      <c r="U73" s="23"/>
    </row>
    <row r="74" spans="1:21" ht="26.25" customHeight="1">
      <c r="A74" s="14"/>
      <c r="B74" s="78" t="s">
        <v>134</v>
      </c>
      <c r="C74" s="66" t="s">
        <v>33</v>
      </c>
      <c r="D74" s="79">
        <f>SUM(D21+D36+D42+D48+D60)</f>
        <v>1489</v>
      </c>
      <c r="E74" s="79">
        <f aca="true" t="shared" si="7" ref="E74:T74">SUM(E21+E36+E42+E48+E60)</f>
        <v>1403</v>
      </c>
      <c r="F74" s="79">
        <f t="shared" si="7"/>
        <v>7408</v>
      </c>
      <c r="G74" s="79">
        <f t="shared" si="7"/>
        <v>152</v>
      </c>
      <c r="H74" s="79">
        <f t="shared" si="7"/>
        <v>2470</v>
      </c>
      <c r="I74" s="79">
        <f t="shared" si="7"/>
        <v>91</v>
      </c>
      <c r="J74" s="79">
        <f t="shared" si="7"/>
        <v>39</v>
      </c>
      <c r="K74" s="79">
        <f t="shared" si="7"/>
        <v>202</v>
      </c>
      <c r="L74" s="79">
        <f t="shared" si="7"/>
        <v>112</v>
      </c>
      <c r="M74" s="79">
        <f t="shared" si="7"/>
        <v>167</v>
      </c>
      <c r="N74" s="79">
        <f t="shared" si="7"/>
        <v>647</v>
      </c>
      <c r="O74" s="79">
        <f t="shared" si="7"/>
        <v>259</v>
      </c>
      <c r="P74" s="79">
        <f t="shared" si="7"/>
        <v>101</v>
      </c>
      <c r="Q74" s="79">
        <f t="shared" si="7"/>
        <v>146</v>
      </c>
      <c r="R74" s="79">
        <f t="shared" si="7"/>
        <v>577</v>
      </c>
      <c r="S74" s="79">
        <f t="shared" si="7"/>
        <v>147</v>
      </c>
      <c r="T74" s="79">
        <f t="shared" si="7"/>
        <v>15410</v>
      </c>
      <c r="U74" s="80">
        <f>SUM(U21+U36+U42+U48+U60)</f>
        <v>583788</v>
      </c>
    </row>
    <row r="75" spans="1:21" s="20" customFormat="1" ht="24" customHeight="1">
      <c r="A75" s="19"/>
      <c r="B75" s="81" t="s">
        <v>135</v>
      </c>
      <c r="C75" s="66" t="s">
        <v>34</v>
      </c>
      <c r="D75" s="82">
        <f>SUM(D21/D74)*100</f>
        <v>17.595701813297516</v>
      </c>
      <c r="E75" s="82">
        <f aca="true" t="shared" si="8" ref="E75:U75">SUM(E21/E74)*100</f>
        <v>36.99215965787598</v>
      </c>
      <c r="F75" s="82">
        <f t="shared" si="8"/>
        <v>18.48002159827214</v>
      </c>
      <c r="G75" s="82">
        <f t="shared" si="8"/>
        <v>56.57894736842105</v>
      </c>
      <c r="H75" s="82">
        <f t="shared" si="8"/>
        <v>12.388663967611336</v>
      </c>
      <c r="I75" s="82">
        <f t="shared" si="8"/>
        <v>31.868131868131865</v>
      </c>
      <c r="J75" s="82">
        <f t="shared" si="8"/>
        <v>28.205128205128204</v>
      </c>
      <c r="K75" s="82">
        <f t="shared" si="8"/>
        <v>18.81188118811881</v>
      </c>
      <c r="L75" s="82">
        <f t="shared" si="8"/>
        <v>57.14285714285714</v>
      </c>
      <c r="M75" s="82">
        <f t="shared" si="8"/>
        <v>24.550898203592812</v>
      </c>
      <c r="N75" s="82">
        <f t="shared" si="8"/>
        <v>23.956723338485318</v>
      </c>
      <c r="O75" s="82">
        <f t="shared" si="8"/>
        <v>26.254826254826252</v>
      </c>
      <c r="P75" s="82">
        <f t="shared" si="8"/>
        <v>33.663366336633665</v>
      </c>
      <c r="Q75" s="82">
        <f t="shared" si="8"/>
        <v>51.369863013698634</v>
      </c>
      <c r="R75" s="82">
        <f t="shared" si="8"/>
        <v>57.712305025996535</v>
      </c>
      <c r="S75" s="82">
        <f t="shared" si="8"/>
        <v>25.850340136054424</v>
      </c>
      <c r="T75" s="82">
        <f t="shared" si="8"/>
        <v>22.245295262816352</v>
      </c>
      <c r="U75" s="82">
        <f t="shared" si="8"/>
        <v>18.292428073204654</v>
      </c>
    </row>
    <row r="76" spans="1:21" s="20" customFormat="1" ht="25.5" customHeight="1">
      <c r="A76" s="19"/>
      <c r="B76" s="81" t="s">
        <v>136</v>
      </c>
      <c r="C76" s="66" t="s">
        <v>35</v>
      </c>
      <c r="D76" s="82">
        <f>SUM(D36/D74)*100</f>
        <v>18.737407656145063</v>
      </c>
      <c r="E76" s="82">
        <f aca="true" t="shared" si="9" ref="E76:U76">SUM(E36/E74)*100</f>
        <v>14.041339985744832</v>
      </c>
      <c r="F76" s="82">
        <f t="shared" si="9"/>
        <v>20.680345572354213</v>
      </c>
      <c r="G76" s="82">
        <f t="shared" si="9"/>
        <v>11.842105263157894</v>
      </c>
      <c r="H76" s="82">
        <f t="shared" si="9"/>
        <v>25.141700404858298</v>
      </c>
      <c r="I76" s="82">
        <f t="shared" si="9"/>
        <v>14.285714285714285</v>
      </c>
      <c r="J76" s="82">
        <f t="shared" si="9"/>
        <v>7.6923076923076925</v>
      </c>
      <c r="K76" s="82">
        <f t="shared" si="9"/>
        <v>11.881188118811881</v>
      </c>
      <c r="L76" s="82">
        <f t="shared" si="9"/>
        <v>5.357142857142857</v>
      </c>
      <c r="M76" s="82">
        <f t="shared" si="9"/>
        <v>10.179640718562874</v>
      </c>
      <c r="N76" s="82">
        <f t="shared" si="9"/>
        <v>11.901081916537867</v>
      </c>
      <c r="O76" s="82">
        <f t="shared" si="9"/>
        <v>6.177606177606178</v>
      </c>
      <c r="P76" s="82">
        <f t="shared" si="9"/>
        <v>12.871287128712872</v>
      </c>
      <c r="Q76" s="82">
        <f t="shared" si="9"/>
        <v>8.21917808219178</v>
      </c>
      <c r="R76" s="82">
        <f t="shared" si="9"/>
        <v>8.145580589254767</v>
      </c>
      <c r="S76" s="82">
        <f t="shared" si="9"/>
        <v>27.2108843537415</v>
      </c>
      <c r="T76" s="82">
        <f t="shared" si="9"/>
        <v>18.91628812459442</v>
      </c>
      <c r="U76" s="82">
        <f t="shared" si="9"/>
        <v>18.989941554125814</v>
      </c>
    </row>
    <row r="77" spans="1:21" s="20" customFormat="1" ht="27" customHeight="1">
      <c r="A77" s="19"/>
      <c r="B77" s="81" t="s">
        <v>137</v>
      </c>
      <c r="C77" s="66" t="s">
        <v>36</v>
      </c>
      <c r="D77" s="82">
        <f>SUM(D42/D74)*100</f>
        <v>4.231027535258563</v>
      </c>
      <c r="E77" s="82">
        <f aca="true" t="shared" si="10" ref="E77:U77">SUM(E42/E74)*100</f>
        <v>4.20527441197434</v>
      </c>
      <c r="F77" s="82">
        <f t="shared" si="10"/>
        <v>0.2834773218142549</v>
      </c>
      <c r="G77" s="82">
        <f t="shared" si="10"/>
        <v>3.9473684210526314</v>
      </c>
      <c r="H77" s="82">
        <f t="shared" si="10"/>
        <v>0.6072874493927125</v>
      </c>
      <c r="I77" s="82">
        <f t="shared" si="10"/>
        <v>5.4945054945054945</v>
      </c>
      <c r="J77" s="82">
        <f t="shared" si="10"/>
        <v>10.256410256410255</v>
      </c>
      <c r="K77" s="82">
        <f t="shared" si="10"/>
        <v>0.49504950495049505</v>
      </c>
      <c r="L77" s="82">
        <f t="shared" si="10"/>
        <v>2.6785714285714284</v>
      </c>
      <c r="M77" s="82">
        <f t="shared" si="10"/>
        <v>1.7964071856287425</v>
      </c>
      <c r="N77" s="82">
        <f t="shared" si="10"/>
        <v>0.46367851622874806</v>
      </c>
      <c r="O77" s="82">
        <f t="shared" si="10"/>
        <v>1.9305019305019304</v>
      </c>
      <c r="P77" s="82">
        <f t="shared" si="10"/>
        <v>1.9801980198019802</v>
      </c>
      <c r="Q77" s="82">
        <f t="shared" si="10"/>
        <v>3.4246575342465753</v>
      </c>
      <c r="R77" s="82">
        <f t="shared" si="10"/>
        <v>4.15944540727903</v>
      </c>
      <c r="S77" s="82">
        <f t="shared" si="10"/>
        <v>1.3605442176870748</v>
      </c>
      <c r="T77" s="82">
        <f t="shared" si="10"/>
        <v>1.434133679428942</v>
      </c>
      <c r="U77" s="82">
        <f t="shared" si="10"/>
        <v>1.6569371073060768</v>
      </c>
    </row>
    <row r="78" spans="1:21" s="20" customFormat="1" ht="27" customHeight="1">
      <c r="A78" s="19"/>
      <c r="B78" s="81" t="s">
        <v>138</v>
      </c>
      <c r="C78" s="66" t="s">
        <v>37</v>
      </c>
      <c r="D78" s="82">
        <f>SUM(D48/D74)*100</f>
        <v>0.5372733378106112</v>
      </c>
      <c r="E78" s="82">
        <f aca="true" t="shared" si="11" ref="E78:U78">SUM(E48/E74)*100</f>
        <v>5.915894511760513</v>
      </c>
      <c r="F78" s="82">
        <f t="shared" si="11"/>
        <v>0.13498920086393087</v>
      </c>
      <c r="G78" s="82">
        <f t="shared" si="11"/>
        <v>1.3157894736842104</v>
      </c>
      <c r="H78" s="82">
        <f t="shared" si="11"/>
        <v>2.307692307692308</v>
      </c>
      <c r="I78" s="82">
        <f t="shared" si="11"/>
        <v>8.791208791208792</v>
      </c>
      <c r="J78" s="82">
        <f t="shared" si="11"/>
        <v>10.256410256410255</v>
      </c>
      <c r="K78" s="82">
        <f t="shared" si="11"/>
        <v>0.9900990099009901</v>
      </c>
      <c r="L78" s="82">
        <f t="shared" si="11"/>
        <v>1.7857142857142856</v>
      </c>
      <c r="M78" s="82">
        <f t="shared" si="11"/>
        <v>1.7964071856287425</v>
      </c>
      <c r="N78" s="82">
        <f t="shared" si="11"/>
        <v>0.3091190108191654</v>
      </c>
      <c r="O78" s="82">
        <f t="shared" si="11"/>
        <v>1.5444015444015444</v>
      </c>
      <c r="P78" s="82">
        <f t="shared" si="11"/>
        <v>1.9801980198019802</v>
      </c>
      <c r="Q78" s="82">
        <f t="shared" si="11"/>
        <v>0</v>
      </c>
      <c r="R78" s="82">
        <f t="shared" si="11"/>
        <v>1.733102253032929</v>
      </c>
      <c r="S78" s="82">
        <f t="shared" si="11"/>
        <v>1.3605442176870748</v>
      </c>
      <c r="T78" s="82">
        <f t="shared" si="11"/>
        <v>1.291369240752758</v>
      </c>
      <c r="U78" s="82">
        <f t="shared" si="11"/>
        <v>7.247665248343576</v>
      </c>
    </row>
    <row r="79" spans="1:21" s="20" customFormat="1" ht="26.25" customHeight="1">
      <c r="A79" s="19"/>
      <c r="B79" s="81" t="s">
        <v>139</v>
      </c>
      <c r="C79" s="66" t="s">
        <v>38</v>
      </c>
      <c r="D79" s="82">
        <f>SUM(D60/D74)*100</f>
        <v>58.898589657488245</v>
      </c>
      <c r="E79" s="82">
        <f aca="true" t="shared" si="12" ref="E79:U79">SUM(E60/E74)*100</f>
        <v>38.84533143264433</v>
      </c>
      <c r="F79" s="82">
        <f t="shared" si="12"/>
        <v>60.42116630669546</v>
      </c>
      <c r="G79" s="82">
        <f t="shared" si="12"/>
        <v>26.31578947368421</v>
      </c>
      <c r="H79" s="82">
        <f t="shared" si="12"/>
        <v>59.55465587044534</v>
      </c>
      <c r="I79" s="82">
        <f t="shared" si="12"/>
        <v>39.56043956043956</v>
      </c>
      <c r="J79" s="82">
        <f t="shared" si="12"/>
        <v>43.58974358974359</v>
      </c>
      <c r="K79" s="82">
        <f t="shared" si="12"/>
        <v>67.82178217821783</v>
      </c>
      <c r="L79" s="82">
        <f t="shared" si="12"/>
        <v>33.035714285714285</v>
      </c>
      <c r="M79" s="82">
        <f t="shared" si="12"/>
        <v>61.67664670658682</v>
      </c>
      <c r="N79" s="82">
        <f t="shared" si="12"/>
        <v>63.3693972179289</v>
      </c>
      <c r="O79" s="82">
        <f t="shared" si="12"/>
        <v>64.0926640926641</v>
      </c>
      <c r="P79" s="82">
        <f t="shared" si="12"/>
        <v>49.504950495049506</v>
      </c>
      <c r="Q79" s="82">
        <f t="shared" si="12"/>
        <v>36.986301369863014</v>
      </c>
      <c r="R79" s="82">
        <f t="shared" si="12"/>
        <v>28.249566724436743</v>
      </c>
      <c r="S79" s="82">
        <f t="shared" si="12"/>
        <v>44.21768707482993</v>
      </c>
      <c r="T79" s="82">
        <f t="shared" si="12"/>
        <v>56.11291369240753</v>
      </c>
      <c r="U79" s="82">
        <f t="shared" si="12"/>
        <v>53.81302801701988</v>
      </c>
    </row>
    <row r="80" spans="1:28" ht="12.75">
      <c r="A80" s="14"/>
      <c r="B80" s="21"/>
      <c r="C80" s="21"/>
      <c r="D80" s="43"/>
      <c r="E80" s="21"/>
      <c r="F80" s="21"/>
      <c r="G80" s="21"/>
      <c r="H80" s="21"/>
      <c r="I80" s="21"/>
      <c r="J80" s="21"/>
      <c r="K80" s="21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5"/>
      <c r="W80" s="25"/>
      <c r="X80" s="25"/>
      <c r="Y80" s="25"/>
      <c r="Z80" s="25"/>
      <c r="AA80" s="16"/>
      <c r="AB80" s="25"/>
    </row>
    <row r="81" spans="1:28" ht="12.75">
      <c r="A81" s="14"/>
      <c r="B81" s="26" t="s">
        <v>150</v>
      </c>
      <c r="C81" s="21"/>
      <c r="D81" s="21"/>
      <c r="E81" s="21"/>
      <c r="F81" s="21"/>
      <c r="G81" s="21"/>
      <c r="H81" s="21"/>
      <c r="I81" s="21"/>
      <c r="J81" s="21"/>
      <c r="K81" s="21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5"/>
      <c r="W81" s="25"/>
      <c r="X81" s="25"/>
      <c r="Y81" s="25"/>
      <c r="Z81" s="25"/>
      <c r="AB81" s="25"/>
    </row>
    <row r="82" spans="1:28" ht="12.75">
      <c r="A82" s="1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5"/>
      <c r="W82" s="25"/>
      <c r="X82" s="25"/>
      <c r="Y82" s="25"/>
      <c r="Z82" s="25"/>
      <c r="AB82" s="25"/>
    </row>
    <row r="83" spans="1:28" ht="12.75">
      <c r="A83" s="1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5"/>
      <c r="W83" s="25"/>
      <c r="X83" s="25"/>
      <c r="Y83" s="25"/>
      <c r="Z83" s="25"/>
      <c r="AB83" s="25"/>
    </row>
    <row r="84" spans="1:28" ht="12.75">
      <c r="A84" s="14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5"/>
      <c r="W84" s="25"/>
      <c r="X84" s="25"/>
      <c r="Y84" s="25"/>
      <c r="Z84" s="25"/>
      <c r="AB84" s="25"/>
    </row>
    <row r="85" spans="1:28" ht="12.75">
      <c r="A85" s="1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5"/>
      <c r="W85" s="25"/>
      <c r="X85" s="25"/>
      <c r="Y85" s="25"/>
      <c r="Z85" s="25"/>
      <c r="AB85" s="25"/>
    </row>
    <row r="86" spans="1:28" ht="12.75">
      <c r="A86" s="1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5"/>
      <c r="W86" s="25"/>
      <c r="X86" s="25"/>
      <c r="Y86" s="25"/>
      <c r="Z86" s="25"/>
      <c r="AB86" s="25"/>
    </row>
    <row r="87" spans="1:28" ht="12.75">
      <c r="A87" s="14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5"/>
      <c r="W87" s="25"/>
      <c r="X87" s="25"/>
      <c r="Y87" s="25"/>
      <c r="Z87" s="25"/>
      <c r="AB87" s="25"/>
    </row>
    <row r="88" spans="1:28" ht="12.75">
      <c r="A88" s="14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5"/>
      <c r="W88" s="25"/>
      <c r="X88" s="25"/>
      <c r="Y88" s="25"/>
      <c r="Z88" s="25"/>
      <c r="AB88" s="25"/>
    </row>
    <row r="89" spans="1:28" ht="12.75">
      <c r="A89" s="14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5"/>
      <c r="W89" s="25"/>
      <c r="X89" s="25"/>
      <c r="Y89" s="25"/>
      <c r="Z89" s="25"/>
      <c r="AB89" s="25"/>
    </row>
    <row r="90" spans="1:28" ht="12.75">
      <c r="A90" s="14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5"/>
      <c r="W90" s="25"/>
      <c r="X90" s="25"/>
      <c r="Y90" s="25"/>
      <c r="Z90" s="25"/>
      <c r="AB90" s="25"/>
    </row>
    <row r="91" spans="1:28" ht="12.75">
      <c r="A91" s="14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5"/>
      <c r="W91" s="25"/>
      <c r="X91" s="25"/>
      <c r="Y91" s="25"/>
      <c r="Z91" s="25"/>
      <c r="AB91" s="25"/>
    </row>
    <row r="92" spans="1:28" ht="12.75">
      <c r="A92" s="14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5"/>
      <c r="W92" s="25"/>
      <c r="X92" s="25"/>
      <c r="Y92" s="25"/>
      <c r="Z92" s="25"/>
      <c r="AB92" s="25"/>
    </row>
    <row r="93" spans="1:28" ht="12.75">
      <c r="A93" s="14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5"/>
      <c r="W93" s="25"/>
      <c r="X93" s="25"/>
      <c r="Y93" s="25"/>
      <c r="Z93" s="25"/>
      <c r="AB93" s="25"/>
    </row>
    <row r="94" spans="1:28" ht="12.75">
      <c r="A94" s="14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5"/>
      <c r="W94" s="25"/>
      <c r="X94" s="25"/>
      <c r="Y94" s="25"/>
      <c r="Z94" s="25"/>
      <c r="AB94" s="25"/>
    </row>
  </sheetData>
  <mergeCells count="1">
    <mergeCell ref="C11:E11"/>
  </mergeCells>
  <printOptions/>
  <pageMargins left="0.75" right="0.75" top="1" bottom="1" header="0" footer="0"/>
  <pageSetup horizontalDpi="300" verticalDpi="300" orientation="landscape" paperSize="5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1"/>
  <sheetViews>
    <sheetView tabSelected="1" zoomScale="40" zoomScaleNormal="40" workbookViewId="0" topLeftCell="A1">
      <selection activeCell="I79" sqref="I79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29" width="12.00390625" style="0" customWidth="1"/>
    <col min="30" max="16384" width="2.7109375" style="0" customWidth="1"/>
  </cols>
  <sheetData>
    <row r="1" spans="1:16" s="3" customFormat="1" ht="12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3" customFormat="1" ht="12.7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s="3" customFormat="1" ht="12.75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s="3" customFormat="1" ht="12.75" customHeight="1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="3" customFormat="1" ht="12"/>
    <row r="6" spans="1:24" s="3" customFormat="1" ht="12.75" customHeight="1">
      <c r="A6" s="83" t="s">
        <v>4</v>
      </c>
      <c r="B6" s="84"/>
      <c r="C6" s="84"/>
      <c r="D6" s="84"/>
      <c r="E6" s="85"/>
      <c r="F6" s="28"/>
      <c r="G6" s="29"/>
      <c r="H6" s="29"/>
      <c r="I6" s="30"/>
      <c r="J6" s="55" t="s">
        <v>169</v>
      </c>
      <c r="K6" s="31"/>
      <c r="L6" s="31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s="3" customFormat="1" ht="1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s="3" customFormat="1" ht="12">
      <c r="A8" s="30" t="s">
        <v>90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154</v>
      </c>
      <c r="K8" s="5"/>
      <c r="L8" s="5"/>
      <c r="M8" s="5"/>
      <c r="N8" s="5"/>
      <c r="O8" s="5"/>
      <c r="P8" s="5"/>
      <c r="Q8" s="32"/>
      <c r="R8" s="30"/>
      <c r="S8" s="30"/>
      <c r="T8" s="30"/>
      <c r="U8" s="30"/>
      <c r="V8" s="30"/>
      <c r="W8" s="30"/>
      <c r="X8" s="30"/>
    </row>
    <row r="9" spans="1:24" s="37" customFormat="1" ht="12">
      <c r="A9" s="33"/>
      <c r="B9" s="34" t="s">
        <v>141</v>
      </c>
      <c r="C9" s="35"/>
      <c r="D9" s="35"/>
      <c r="E9" s="35"/>
      <c r="F9" s="35"/>
      <c r="G9" s="35"/>
      <c r="H9" s="35"/>
      <c r="I9" s="35"/>
      <c r="J9" s="35" t="s">
        <v>155</v>
      </c>
      <c r="K9" s="35"/>
      <c r="L9" s="35"/>
      <c r="M9" s="35"/>
      <c r="N9" s="35"/>
      <c r="O9" s="35"/>
      <c r="P9" s="35"/>
      <c r="Q9" s="36"/>
      <c r="R9" s="33"/>
      <c r="S9" s="33"/>
      <c r="T9" s="33"/>
      <c r="U9" s="33"/>
      <c r="V9" s="33"/>
      <c r="W9" s="33"/>
      <c r="X9" s="33"/>
    </row>
    <row r="10" spans="1:24" s="3" customFormat="1" ht="12">
      <c r="A10" s="30"/>
      <c r="B10" s="6" t="s">
        <v>6</v>
      </c>
      <c r="C10" s="7"/>
      <c r="D10" s="7"/>
      <c r="E10" s="7"/>
      <c r="F10" s="7"/>
      <c r="G10" s="7"/>
      <c r="H10" s="7"/>
      <c r="I10" s="7"/>
      <c r="J10" s="7" t="s">
        <v>7</v>
      </c>
      <c r="K10" s="7"/>
      <c r="L10" s="7"/>
      <c r="M10" s="7"/>
      <c r="N10" s="7"/>
      <c r="O10" s="7"/>
      <c r="P10" s="7"/>
      <c r="Q10" s="38"/>
      <c r="R10" s="30"/>
      <c r="S10" s="30"/>
      <c r="T10" s="30"/>
      <c r="U10" s="30"/>
      <c r="V10" s="30"/>
      <c r="W10" s="30"/>
      <c r="X10" s="30"/>
    </row>
    <row r="11" spans="1:24" s="3" customFormat="1" ht="12">
      <c r="A11" s="30"/>
      <c r="B11" s="6" t="s">
        <v>143</v>
      </c>
      <c r="C11" s="7"/>
      <c r="D11" s="7"/>
      <c r="E11" s="7"/>
      <c r="F11" s="7"/>
      <c r="G11" s="7"/>
      <c r="H11" s="7"/>
      <c r="I11" s="7"/>
      <c r="J11" s="50" t="s">
        <v>144</v>
      </c>
      <c r="K11" s="51"/>
      <c r="L11" s="51"/>
      <c r="M11" s="7"/>
      <c r="N11" s="7"/>
      <c r="O11" s="7"/>
      <c r="P11" s="7"/>
      <c r="Q11" s="38"/>
      <c r="R11" s="30"/>
      <c r="S11" s="30"/>
      <c r="T11" s="30"/>
      <c r="U11" s="30"/>
      <c r="V11" s="30"/>
      <c r="W11" s="30"/>
      <c r="X11" s="30"/>
    </row>
    <row r="12" spans="1:24" s="3" customFormat="1" ht="12">
      <c r="A12" s="30"/>
      <c r="B12" s="6" t="s">
        <v>8</v>
      </c>
      <c r="C12" s="7"/>
      <c r="D12" s="7"/>
      <c r="E12" s="7"/>
      <c r="F12" s="7"/>
      <c r="G12" s="7"/>
      <c r="H12" s="7"/>
      <c r="I12" s="7"/>
      <c r="J12" s="7" t="s">
        <v>156</v>
      </c>
      <c r="K12" s="7"/>
      <c r="L12" s="7"/>
      <c r="M12" s="7"/>
      <c r="N12" s="7"/>
      <c r="O12" s="7"/>
      <c r="P12" s="7"/>
      <c r="Q12" s="38"/>
      <c r="R12" s="30"/>
      <c r="S12" s="30"/>
      <c r="T12" s="30"/>
      <c r="U12" s="30"/>
      <c r="V12" s="30"/>
      <c r="W12" s="30"/>
      <c r="X12" s="30"/>
    </row>
    <row r="13" spans="1:24" s="3" customFormat="1" ht="12">
      <c r="A13" s="30"/>
      <c r="B13" s="8" t="s">
        <v>9</v>
      </c>
      <c r="C13" s="9"/>
      <c r="D13" s="9"/>
      <c r="E13" s="9"/>
      <c r="F13" s="9"/>
      <c r="G13" s="9"/>
      <c r="H13" s="9"/>
      <c r="I13" s="9"/>
      <c r="J13" s="9" t="s">
        <v>146</v>
      </c>
      <c r="K13" s="9"/>
      <c r="L13" s="9"/>
      <c r="M13" s="9"/>
      <c r="N13" s="9"/>
      <c r="O13" s="9"/>
      <c r="P13" s="9"/>
      <c r="Q13" s="39"/>
      <c r="R13" s="30"/>
      <c r="S13" s="30"/>
      <c r="T13" s="30"/>
      <c r="U13" s="30"/>
      <c r="V13" s="30"/>
      <c r="W13" s="30"/>
      <c r="X13" s="30"/>
    </row>
    <row r="14" spans="1:24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40"/>
      <c r="W14" s="40"/>
      <c r="X14" s="40"/>
    </row>
    <row r="15" spans="1:24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40"/>
      <c r="W15" s="14"/>
      <c r="X15" s="14"/>
    </row>
    <row r="16" spans="1:2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2:29" ht="27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58" t="s">
        <v>10</v>
      </c>
      <c r="M17" s="58" t="s">
        <v>11</v>
      </c>
      <c r="N17" s="58" t="s">
        <v>12</v>
      </c>
      <c r="O17" s="58" t="s">
        <v>13</v>
      </c>
      <c r="P17" s="58" t="s">
        <v>14</v>
      </c>
      <c r="Q17" s="58" t="s">
        <v>15</v>
      </c>
      <c r="R17" s="58" t="s">
        <v>16</v>
      </c>
      <c r="S17" s="58" t="s">
        <v>17</v>
      </c>
      <c r="T17" s="58" t="s">
        <v>18</v>
      </c>
      <c r="U17" s="58" t="s">
        <v>19</v>
      </c>
      <c r="V17" s="58" t="s">
        <v>20</v>
      </c>
      <c r="W17" s="58" t="s">
        <v>21</v>
      </c>
      <c r="X17" s="58" t="s">
        <v>22</v>
      </c>
      <c r="Y17" s="58" t="s">
        <v>216</v>
      </c>
      <c r="Z17" s="58" t="s">
        <v>23</v>
      </c>
      <c r="AA17" s="58" t="s">
        <v>24</v>
      </c>
      <c r="AB17" s="58" t="s">
        <v>25</v>
      </c>
      <c r="AC17" s="59" t="s">
        <v>170</v>
      </c>
    </row>
    <row r="18" spans="2:29" ht="12.75" customHeight="1">
      <c r="B18" s="86" t="s">
        <v>26</v>
      </c>
      <c r="C18" s="87"/>
      <c r="D18" s="87"/>
      <c r="E18" s="87"/>
      <c r="F18" s="87"/>
      <c r="G18" s="87"/>
      <c r="H18" s="87"/>
      <c r="I18" s="87"/>
      <c r="J18" s="87"/>
      <c r="K18" s="88"/>
      <c r="L18" s="60">
        <v>401</v>
      </c>
      <c r="M18" s="60">
        <v>402</v>
      </c>
      <c r="N18" s="60">
        <v>403</v>
      </c>
      <c r="O18" s="60">
        <v>404</v>
      </c>
      <c r="P18" s="60">
        <v>405</v>
      </c>
      <c r="Q18" s="60">
        <v>406</v>
      </c>
      <c r="R18" s="60">
        <v>407</v>
      </c>
      <c r="S18" s="60">
        <v>408</v>
      </c>
      <c r="T18" s="60">
        <v>409</v>
      </c>
      <c r="U18" s="60">
        <v>410</v>
      </c>
      <c r="V18" s="60">
        <v>411</v>
      </c>
      <c r="W18" s="60">
        <v>412</v>
      </c>
      <c r="X18" s="60">
        <v>413</v>
      </c>
      <c r="Y18" s="60">
        <v>414</v>
      </c>
      <c r="Z18" s="60">
        <v>415</v>
      </c>
      <c r="AA18" s="60">
        <v>416</v>
      </c>
      <c r="AB18" s="58" t="s">
        <v>148</v>
      </c>
      <c r="AC18" s="61"/>
    </row>
    <row r="19" spans="1:29" ht="12.75" customHeight="1">
      <c r="A19" s="14"/>
      <c r="B19" s="44"/>
      <c r="C19" s="21"/>
      <c r="D19" s="21"/>
      <c r="E19" s="21"/>
      <c r="F19" s="21"/>
      <c r="G19" s="21"/>
      <c r="H19" s="21"/>
      <c r="I19" s="21"/>
      <c r="J19" s="21"/>
      <c r="K19" s="21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  <c r="Z19" s="46"/>
      <c r="AA19" s="46"/>
      <c r="AB19" s="46"/>
      <c r="AC19" s="46"/>
    </row>
    <row r="20" spans="1:29" ht="12.75" customHeight="1">
      <c r="A20" s="14"/>
      <c r="B20" s="89" t="s">
        <v>157</v>
      </c>
      <c r="C20" s="89"/>
      <c r="D20" s="89"/>
      <c r="E20" s="89"/>
      <c r="F20" s="89"/>
      <c r="G20" s="89"/>
      <c r="H20" s="89"/>
      <c r="I20" s="89"/>
      <c r="J20" s="90"/>
      <c r="K20" s="63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91"/>
    </row>
    <row r="21" spans="1:29" s="16" customFormat="1" ht="12.75">
      <c r="A21" s="15"/>
      <c r="B21" s="92" t="s">
        <v>158</v>
      </c>
      <c r="C21" s="92"/>
      <c r="D21" s="92"/>
      <c r="E21" s="92"/>
      <c r="F21" s="92"/>
      <c r="G21" s="92"/>
      <c r="H21" s="92"/>
      <c r="I21" s="92"/>
      <c r="J21" s="92"/>
      <c r="K21" s="66" t="s">
        <v>39</v>
      </c>
      <c r="L21" s="67">
        <v>4055</v>
      </c>
      <c r="M21" s="67">
        <v>2049</v>
      </c>
      <c r="N21" s="67">
        <v>5108</v>
      </c>
      <c r="O21" s="67">
        <v>3528</v>
      </c>
      <c r="P21" s="67">
        <v>184</v>
      </c>
      <c r="Q21" s="67">
        <v>4976</v>
      </c>
      <c r="R21" s="67">
        <v>3854</v>
      </c>
      <c r="S21" s="67">
        <v>719</v>
      </c>
      <c r="T21" s="67">
        <v>2419</v>
      </c>
      <c r="U21" s="67">
        <v>755</v>
      </c>
      <c r="V21" s="67">
        <v>949</v>
      </c>
      <c r="W21" s="67">
        <v>1466</v>
      </c>
      <c r="X21" s="67">
        <v>1528</v>
      </c>
      <c r="Y21" s="67">
        <v>596</v>
      </c>
      <c r="Z21" s="67">
        <v>1788</v>
      </c>
      <c r="AA21" s="67">
        <v>697</v>
      </c>
      <c r="AB21" s="67">
        <f>SUM(L21:AA21)</f>
        <v>34671</v>
      </c>
      <c r="AC21" s="69">
        <v>610288</v>
      </c>
    </row>
    <row r="22" spans="1:29" s="16" customFormat="1" ht="12.75">
      <c r="A22" s="15"/>
      <c r="B22" s="92" t="s">
        <v>159</v>
      </c>
      <c r="C22" s="92"/>
      <c r="D22" s="92"/>
      <c r="E22" s="92"/>
      <c r="F22" s="92"/>
      <c r="G22" s="92"/>
      <c r="H22" s="92"/>
      <c r="I22" s="92"/>
      <c r="J22" s="92"/>
      <c r="K22" s="66" t="s">
        <v>40</v>
      </c>
      <c r="L22" s="67">
        <v>45473</v>
      </c>
      <c r="M22" s="67">
        <v>28113</v>
      </c>
      <c r="N22" s="67">
        <v>76535</v>
      </c>
      <c r="O22" s="67">
        <v>44748</v>
      </c>
      <c r="P22" s="67">
        <v>1587</v>
      </c>
      <c r="Q22" s="67">
        <v>53330</v>
      </c>
      <c r="R22" s="67">
        <v>32858</v>
      </c>
      <c r="S22" s="67">
        <v>6464</v>
      </c>
      <c r="T22" s="67">
        <v>26159</v>
      </c>
      <c r="U22" s="67">
        <v>10395</v>
      </c>
      <c r="V22" s="67">
        <v>11461</v>
      </c>
      <c r="W22" s="67">
        <v>13537</v>
      </c>
      <c r="X22" s="67">
        <v>18586</v>
      </c>
      <c r="Y22" s="67">
        <v>6876</v>
      </c>
      <c r="Z22" s="67">
        <v>24505</v>
      </c>
      <c r="AA22" s="67">
        <v>6698</v>
      </c>
      <c r="AB22" s="67">
        <f>SUM(L22:AA22)</f>
        <v>407325</v>
      </c>
      <c r="AC22" s="69">
        <v>8187035</v>
      </c>
    </row>
    <row r="23" spans="1:29" s="16" customFormat="1" ht="12.75">
      <c r="A23" s="15"/>
      <c r="B23" s="92" t="s">
        <v>160</v>
      </c>
      <c r="C23" s="92"/>
      <c r="D23" s="92"/>
      <c r="E23" s="92"/>
      <c r="F23" s="92"/>
      <c r="G23" s="92"/>
      <c r="H23" s="92"/>
      <c r="I23" s="92"/>
      <c r="J23" s="92"/>
      <c r="K23" s="66" t="s">
        <v>41</v>
      </c>
      <c r="L23" s="67">
        <v>8844</v>
      </c>
      <c r="M23" s="67">
        <v>5443</v>
      </c>
      <c r="N23" s="67">
        <v>15178</v>
      </c>
      <c r="O23" s="67">
        <v>6683</v>
      </c>
      <c r="P23" s="67">
        <v>278</v>
      </c>
      <c r="Q23" s="67">
        <v>7236</v>
      </c>
      <c r="R23" s="67">
        <v>6168</v>
      </c>
      <c r="S23" s="67">
        <v>732</v>
      </c>
      <c r="T23" s="67">
        <v>4581</v>
      </c>
      <c r="U23" s="67">
        <v>1217</v>
      </c>
      <c r="V23" s="67">
        <v>2318</v>
      </c>
      <c r="W23" s="67">
        <v>1328</v>
      </c>
      <c r="X23" s="67">
        <v>3229</v>
      </c>
      <c r="Y23" s="67">
        <v>1002</v>
      </c>
      <c r="Z23" s="67">
        <v>3692</v>
      </c>
      <c r="AA23" s="67">
        <v>884</v>
      </c>
      <c r="AB23" s="67">
        <f>SUM(L23:AA23)</f>
        <v>68813</v>
      </c>
      <c r="AC23" s="69">
        <v>1160225</v>
      </c>
    </row>
    <row r="24" spans="1:29" s="16" customFormat="1" ht="12.75">
      <c r="A24" s="15"/>
      <c r="B24" s="93"/>
      <c r="C24" s="71"/>
      <c r="D24" s="71"/>
      <c r="E24" s="71"/>
      <c r="F24" s="71"/>
      <c r="G24" s="71"/>
      <c r="H24" s="71"/>
      <c r="I24" s="71"/>
      <c r="J24" s="71"/>
      <c r="K24" s="71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94"/>
    </row>
    <row r="25" spans="1:29" s="16" customFormat="1" ht="12.75">
      <c r="A25" s="15"/>
      <c r="B25" s="89" t="s">
        <v>161</v>
      </c>
      <c r="C25" s="89"/>
      <c r="D25" s="89"/>
      <c r="E25" s="89"/>
      <c r="F25" s="89"/>
      <c r="G25" s="89"/>
      <c r="H25" s="89"/>
      <c r="I25" s="89"/>
      <c r="J25" s="90"/>
      <c r="K25" s="63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94"/>
    </row>
    <row r="26" spans="1:29" s="16" customFormat="1" ht="12.75">
      <c r="A26" s="15"/>
      <c r="B26" s="92" t="s">
        <v>158</v>
      </c>
      <c r="C26" s="92"/>
      <c r="D26" s="92"/>
      <c r="E26" s="92"/>
      <c r="F26" s="92"/>
      <c r="G26" s="92"/>
      <c r="H26" s="92"/>
      <c r="I26" s="92"/>
      <c r="J26" s="92"/>
      <c r="K26" s="66" t="s">
        <v>42</v>
      </c>
      <c r="L26" s="67">
        <v>1237</v>
      </c>
      <c r="M26" s="67">
        <v>379</v>
      </c>
      <c r="N26" s="67">
        <v>1931</v>
      </c>
      <c r="O26" s="67">
        <v>835</v>
      </c>
      <c r="P26" s="67">
        <v>56</v>
      </c>
      <c r="Q26" s="67">
        <v>1071</v>
      </c>
      <c r="R26" s="67">
        <v>771</v>
      </c>
      <c r="S26" s="67">
        <v>251</v>
      </c>
      <c r="T26" s="67">
        <v>826</v>
      </c>
      <c r="U26" s="67">
        <v>217</v>
      </c>
      <c r="V26" s="67">
        <v>261</v>
      </c>
      <c r="W26" s="67">
        <v>524</v>
      </c>
      <c r="X26" s="67">
        <v>565</v>
      </c>
      <c r="Y26" s="67">
        <v>239</v>
      </c>
      <c r="Z26" s="67">
        <v>545</v>
      </c>
      <c r="AA26" s="67">
        <v>225</v>
      </c>
      <c r="AB26" s="67">
        <f>SUM(L26:AA26)</f>
        <v>9933</v>
      </c>
      <c r="AC26" s="69">
        <v>223097</v>
      </c>
    </row>
    <row r="27" spans="1:29" s="16" customFormat="1" ht="12.75">
      <c r="A27" s="15"/>
      <c r="B27" s="92" t="s">
        <v>159</v>
      </c>
      <c r="C27" s="92"/>
      <c r="D27" s="92"/>
      <c r="E27" s="92"/>
      <c r="F27" s="92"/>
      <c r="G27" s="92"/>
      <c r="H27" s="92"/>
      <c r="I27" s="92"/>
      <c r="J27" s="92"/>
      <c r="K27" s="66" t="s">
        <v>162</v>
      </c>
      <c r="L27" s="67">
        <v>6117</v>
      </c>
      <c r="M27" s="67">
        <v>1255</v>
      </c>
      <c r="N27" s="67">
        <v>7669</v>
      </c>
      <c r="O27" s="67">
        <v>3433</v>
      </c>
      <c r="P27" s="67">
        <v>181</v>
      </c>
      <c r="Q27" s="67">
        <v>3657</v>
      </c>
      <c r="R27" s="67">
        <v>3304</v>
      </c>
      <c r="S27" s="67">
        <v>1489</v>
      </c>
      <c r="T27" s="67">
        <v>4082</v>
      </c>
      <c r="U27" s="67">
        <v>978</v>
      </c>
      <c r="V27" s="67">
        <v>1009</v>
      </c>
      <c r="W27" s="67">
        <v>2746</v>
      </c>
      <c r="X27" s="67">
        <v>2444</v>
      </c>
      <c r="Y27" s="67">
        <v>1027</v>
      </c>
      <c r="Z27" s="67">
        <v>2799</v>
      </c>
      <c r="AA27" s="67">
        <v>1130</v>
      </c>
      <c r="AB27" s="67">
        <f>SUM(L27:AA27)</f>
        <v>43320</v>
      </c>
      <c r="AC27" s="69">
        <v>1263485</v>
      </c>
    </row>
    <row r="28" spans="1:29" s="18" customFormat="1" ht="12.75">
      <c r="A28" s="17"/>
      <c r="B28" s="92" t="s">
        <v>160</v>
      </c>
      <c r="C28" s="92"/>
      <c r="D28" s="92"/>
      <c r="E28" s="92"/>
      <c r="F28" s="92"/>
      <c r="G28" s="92"/>
      <c r="H28" s="92"/>
      <c r="I28" s="92"/>
      <c r="J28" s="92"/>
      <c r="K28" s="66" t="s">
        <v>43</v>
      </c>
      <c r="L28" s="67">
        <v>932</v>
      </c>
      <c r="M28" s="67">
        <v>113</v>
      </c>
      <c r="N28" s="67">
        <v>885</v>
      </c>
      <c r="O28" s="67">
        <v>304</v>
      </c>
      <c r="P28" s="67">
        <v>25</v>
      </c>
      <c r="Q28" s="67">
        <v>293</v>
      </c>
      <c r="R28" s="67">
        <v>450</v>
      </c>
      <c r="S28" s="67">
        <v>93</v>
      </c>
      <c r="T28" s="67">
        <v>629</v>
      </c>
      <c r="U28" s="67">
        <v>80</v>
      </c>
      <c r="V28" s="67">
        <v>137</v>
      </c>
      <c r="W28" s="67">
        <v>139</v>
      </c>
      <c r="X28" s="67">
        <v>244</v>
      </c>
      <c r="Y28" s="67">
        <v>110</v>
      </c>
      <c r="Z28" s="67">
        <v>246</v>
      </c>
      <c r="AA28" s="67">
        <v>75</v>
      </c>
      <c r="AB28" s="67">
        <f>SUM(L28:AA28)</f>
        <v>4755</v>
      </c>
      <c r="AC28" s="69">
        <v>100414</v>
      </c>
    </row>
    <row r="29" spans="1:29" ht="12.75">
      <c r="A29" s="14"/>
      <c r="B29" s="93"/>
      <c r="C29" s="77"/>
      <c r="D29" s="77"/>
      <c r="E29" s="77"/>
      <c r="F29" s="77"/>
      <c r="G29" s="77"/>
      <c r="H29" s="77"/>
      <c r="I29" s="77"/>
      <c r="J29" s="77"/>
      <c r="K29" s="77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94"/>
    </row>
    <row r="30" spans="1:29" ht="12.75">
      <c r="A30" s="14"/>
      <c r="B30" s="89" t="s">
        <v>163</v>
      </c>
      <c r="C30" s="89"/>
      <c r="D30" s="89"/>
      <c r="E30" s="89"/>
      <c r="F30" s="89"/>
      <c r="G30" s="89"/>
      <c r="H30" s="89"/>
      <c r="I30" s="89"/>
      <c r="J30" s="90"/>
      <c r="K30" s="63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94"/>
    </row>
    <row r="31" spans="1:29" ht="12.75">
      <c r="A31" s="14"/>
      <c r="B31" s="92" t="s">
        <v>158</v>
      </c>
      <c r="C31" s="92"/>
      <c r="D31" s="92"/>
      <c r="E31" s="92"/>
      <c r="F31" s="92"/>
      <c r="G31" s="92"/>
      <c r="H31" s="92"/>
      <c r="I31" s="92"/>
      <c r="J31" s="92"/>
      <c r="K31" s="66" t="s">
        <v>44</v>
      </c>
      <c r="L31" s="67">
        <v>728</v>
      </c>
      <c r="M31" s="67">
        <v>293</v>
      </c>
      <c r="N31" s="67">
        <v>1723</v>
      </c>
      <c r="O31" s="67">
        <v>986</v>
      </c>
      <c r="P31" s="67">
        <v>33</v>
      </c>
      <c r="Q31" s="67">
        <v>1446</v>
      </c>
      <c r="R31" s="67">
        <v>549</v>
      </c>
      <c r="S31" s="67">
        <v>66</v>
      </c>
      <c r="T31" s="67">
        <v>737</v>
      </c>
      <c r="U31" s="67">
        <v>171</v>
      </c>
      <c r="V31" s="67">
        <v>114</v>
      </c>
      <c r="W31" s="67">
        <v>214</v>
      </c>
      <c r="X31" s="67">
        <v>253</v>
      </c>
      <c r="Y31" s="67">
        <v>87</v>
      </c>
      <c r="Z31" s="67">
        <v>335</v>
      </c>
      <c r="AA31" s="67">
        <v>75</v>
      </c>
      <c r="AB31" s="67">
        <f>SUM(L31:AA31)</f>
        <v>7810</v>
      </c>
      <c r="AC31" s="69">
        <v>199163</v>
      </c>
    </row>
    <row r="32" spans="1:29" ht="12.75">
      <c r="A32" s="14"/>
      <c r="B32" s="92" t="s">
        <v>159</v>
      </c>
      <c r="C32" s="92"/>
      <c r="D32" s="92"/>
      <c r="E32" s="92"/>
      <c r="F32" s="92"/>
      <c r="G32" s="92"/>
      <c r="H32" s="92"/>
      <c r="I32" s="92"/>
      <c r="J32" s="92"/>
      <c r="K32" s="66" t="s">
        <v>45</v>
      </c>
      <c r="L32" s="67">
        <v>2267</v>
      </c>
      <c r="M32" s="67">
        <v>784</v>
      </c>
      <c r="N32" s="67">
        <v>5158</v>
      </c>
      <c r="O32" s="67">
        <v>3782</v>
      </c>
      <c r="P32" s="67">
        <v>94</v>
      </c>
      <c r="Q32" s="67">
        <v>3926</v>
      </c>
      <c r="R32" s="67">
        <v>1748</v>
      </c>
      <c r="S32" s="67">
        <v>228</v>
      </c>
      <c r="T32" s="67">
        <v>2595</v>
      </c>
      <c r="U32" s="67">
        <v>486</v>
      </c>
      <c r="V32" s="67">
        <v>286</v>
      </c>
      <c r="W32" s="67">
        <v>808</v>
      </c>
      <c r="X32" s="67">
        <v>588</v>
      </c>
      <c r="Y32" s="67">
        <v>271</v>
      </c>
      <c r="Z32" s="67">
        <v>954</v>
      </c>
      <c r="AA32" s="67">
        <v>216</v>
      </c>
      <c r="AB32" s="67">
        <f>SUM(L32:AA32)</f>
        <v>24191</v>
      </c>
      <c r="AC32" s="69">
        <v>807990</v>
      </c>
    </row>
    <row r="33" spans="1:29" ht="12.75">
      <c r="A33" s="14"/>
      <c r="B33" s="92" t="s">
        <v>164</v>
      </c>
      <c r="C33" s="92"/>
      <c r="D33" s="92"/>
      <c r="E33" s="92"/>
      <c r="F33" s="92"/>
      <c r="G33" s="92"/>
      <c r="H33" s="92"/>
      <c r="I33" s="92"/>
      <c r="J33" s="92"/>
      <c r="K33" s="66" t="s">
        <v>46</v>
      </c>
      <c r="L33" s="67">
        <v>316</v>
      </c>
      <c r="M33" s="67">
        <v>47</v>
      </c>
      <c r="N33" s="67">
        <v>475</v>
      </c>
      <c r="O33" s="67">
        <v>259</v>
      </c>
      <c r="P33" s="67">
        <v>22</v>
      </c>
      <c r="Q33" s="67">
        <v>224</v>
      </c>
      <c r="R33" s="67">
        <v>248</v>
      </c>
      <c r="S33" s="67">
        <v>3</v>
      </c>
      <c r="T33" s="67">
        <v>316</v>
      </c>
      <c r="U33" s="67">
        <v>49</v>
      </c>
      <c r="V33" s="67">
        <v>33</v>
      </c>
      <c r="W33" s="67">
        <v>36</v>
      </c>
      <c r="X33" s="67">
        <v>30</v>
      </c>
      <c r="Y33" s="67">
        <v>13</v>
      </c>
      <c r="Z33" s="67">
        <v>43</v>
      </c>
      <c r="AA33" s="67">
        <v>16</v>
      </c>
      <c r="AB33" s="67">
        <f>SUM(L33:AA33)</f>
        <v>2130</v>
      </c>
      <c r="AC33" s="69">
        <v>63375</v>
      </c>
    </row>
    <row r="34" spans="1:29" ht="12.75">
      <c r="A34" s="14"/>
      <c r="B34" s="93"/>
      <c r="C34" s="77"/>
      <c r="D34" s="77"/>
      <c r="E34" s="77"/>
      <c r="F34" s="77"/>
      <c r="G34" s="77"/>
      <c r="H34" s="77"/>
      <c r="I34" s="77"/>
      <c r="J34" s="77"/>
      <c r="K34" s="77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94"/>
    </row>
    <row r="35" spans="1:29" ht="12.75">
      <c r="A35" s="14"/>
      <c r="B35" s="89" t="s">
        <v>165</v>
      </c>
      <c r="C35" s="89"/>
      <c r="D35" s="89"/>
      <c r="E35" s="89"/>
      <c r="F35" s="89"/>
      <c r="G35" s="89"/>
      <c r="H35" s="89"/>
      <c r="I35" s="89"/>
      <c r="J35" s="90"/>
      <c r="K35" s="63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94"/>
    </row>
    <row r="36" spans="1:29" ht="12.75">
      <c r="A36" s="14"/>
      <c r="B36" s="92" t="s">
        <v>158</v>
      </c>
      <c r="C36" s="92"/>
      <c r="D36" s="92"/>
      <c r="E36" s="92"/>
      <c r="F36" s="92"/>
      <c r="G36" s="92"/>
      <c r="H36" s="92"/>
      <c r="I36" s="92"/>
      <c r="J36" s="92"/>
      <c r="K36" s="66" t="s">
        <v>47</v>
      </c>
      <c r="L36" s="67">
        <v>233</v>
      </c>
      <c r="M36" s="67">
        <v>26</v>
      </c>
      <c r="N36" s="67">
        <v>62</v>
      </c>
      <c r="O36" s="67">
        <v>373</v>
      </c>
      <c r="P36" s="67">
        <v>1</v>
      </c>
      <c r="Q36" s="67">
        <v>31</v>
      </c>
      <c r="R36" s="67">
        <v>25</v>
      </c>
      <c r="S36" s="67">
        <v>15</v>
      </c>
      <c r="T36" s="67">
        <v>32</v>
      </c>
      <c r="U36" s="67">
        <v>9</v>
      </c>
      <c r="V36" s="67">
        <v>0</v>
      </c>
      <c r="W36" s="67">
        <v>12</v>
      </c>
      <c r="X36" s="67">
        <v>39</v>
      </c>
      <c r="Y36" s="67">
        <v>10</v>
      </c>
      <c r="Z36" s="67">
        <v>21</v>
      </c>
      <c r="AA36" s="67">
        <v>26</v>
      </c>
      <c r="AB36" s="67">
        <f>SUM(L36:AA36)</f>
        <v>915</v>
      </c>
      <c r="AC36" s="76">
        <v>9366</v>
      </c>
    </row>
    <row r="37" spans="1:29" ht="12.75" customHeight="1">
      <c r="A37" s="14"/>
      <c r="B37" s="92" t="s">
        <v>159</v>
      </c>
      <c r="C37" s="92"/>
      <c r="D37" s="92"/>
      <c r="E37" s="92"/>
      <c r="F37" s="92"/>
      <c r="G37" s="92"/>
      <c r="H37" s="92"/>
      <c r="I37" s="92"/>
      <c r="J37" s="92"/>
      <c r="K37" s="66" t="s">
        <v>48</v>
      </c>
      <c r="L37" s="67">
        <v>1573</v>
      </c>
      <c r="M37" s="67">
        <v>201</v>
      </c>
      <c r="N37" s="67">
        <v>230</v>
      </c>
      <c r="O37" s="67">
        <v>3486</v>
      </c>
      <c r="P37" s="67">
        <v>5</v>
      </c>
      <c r="Q37" s="67">
        <v>177</v>
      </c>
      <c r="R37" s="67">
        <v>131</v>
      </c>
      <c r="S37" s="67">
        <v>115</v>
      </c>
      <c r="T37" s="67">
        <v>124</v>
      </c>
      <c r="U37" s="67">
        <v>79</v>
      </c>
      <c r="V37" s="67">
        <v>0</v>
      </c>
      <c r="W37" s="67">
        <v>69</v>
      </c>
      <c r="X37" s="67">
        <v>159</v>
      </c>
      <c r="Y37" s="67">
        <v>22</v>
      </c>
      <c r="Z37" s="67">
        <v>88</v>
      </c>
      <c r="AA37" s="67">
        <v>172</v>
      </c>
      <c r="AB37" s="67">
        <f>SUM(L37:AA37)</f>
        <v>6631</v>
      </c>
      <c r="AC37" s="69">
        <v>48556</v>
      </c>
    </row>
    <row r="38" spans="1:29" ht="12.75" customHeight="1">
      <c r="A38" s="14"/>
      <c r="B38" s="92" t="s">
        <v>160</v>
      </c>
      <c r="C38" s="92"/>
      <c r="D38" s="92"/>
      <c r="E38" s="92"/>
      <c r="F38" s="92"/>
      <c r="G38" s="92"/>
      <c r="H38" s="92"/>
      <c r="I38" s="92"/>
      <c r="J38" s="92"/>
      <c r="K38" s="66" t="s">
        <v>49</v>
      </c>
      <c r="L38" s="67">
        <v>129</v>
      </c>
      <c r="M38" s="67">
        <v>10</v>
      </c>
      <c r="N38" s="67">
        <v>0</v>
      </c>
      <c r="O38" s="67">
        <v>23</v>
      </c>
      <c r="P38" s="67">
        <v>0</v>
      </c>
      <c r="Q38" s="67">
        <v>18</v>
      </c>
      <c r="R38" s="67">
        <v>4</v>
      </c>
      <c r="S38" s="67">
        <v>1</v>
      </c>
      <c r="T38" s="67">
        <v>0</v>
      </c>
      <c r="U38" s="67">
        <v>3</v>
      </c>
      <c r="V38" s="67">
        <v>0</v>
      </c>
      <c r="W38" s="67">
        <v>0</v>
      </c>
      <c r="X38" s="67">
        <v>0</v>
      </c>
      <c r="Y38" s="67">
        <v>1</v>
      </c>
      <c r="Z38" s="67">
        <v>2</v>
      </c>
      <c r="AA38" s="67">
        <v>14</v>
      </c>
      <c r="AB38" s="67">
        <f>SUM(L38:AA38)</f>
        <v>205</v>
      </c>
      <c r="AC38" s="69">
        <v>2612</v>
      </c>
    </row>
    <row r="39" spans="1:29" ht="12.75">
      <c r="A39" s="14"/>
      <c r="B39" s="95"/>
      <c r="C39" s="96"/>
      <c r="D39" s="96"/>
      <c r="E39" s="96"/>
      <c r="F39" s="96"/>
      <c r="G39" s="96"/>
      <c r="H39" s="96"/>
      <c r="I39" s="96"/>
      <c r="J39" s="96"/>
      <c r="K39" s="96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97"/>
    </row>
    <row r="40" spans="1:29" ht="13.5" customHeight="1">
      <c r="A40" s="14"/>
      <c r="B40" s="98" t="s">
        <v>155</v>
      </c>
      <c r="C40" s="98"/>
      <c r="D40" s="98"/>
      <c r="E40" s="98"/>
      <c r="F40" s="98"/>
      <c r="G40" s="98"/>
      <c r="H40" s="98"/>
      <c r="I40" s="98"/>
      <c r="J40" s="98"/>
      <c r="K40" s="99"/>
      <c r="L40" s="100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2"/>
    </row>
    <row r="41" spans="1:29" ht="23.25" customHeight="1">
      <c r="A41" s="14"/>
      <c r="B41" s="103" t="s">
        <v>166</v>
      </c>
      <c r="C41" s="103"/>
      <c r="D41" s="103"/>
      <c r="E41" s="103"/>
      <c r="F41" s="103"/>
      <c r="G41" s="103"/>
      <c r="H41" s="103"/>
      <c r="I41" s="103"/>
      <c r="J41" s="103"/>
      <c r="K41" s="66" t="s">
        <v>50</v>
      </c>
      <c r="L41" s="67">
        <f>SUM(L21+L26+L31+L36)</f>
        <v>6253</v>
      </c>
      <c r="M41" s="67">
        <f aca="true" t="shared" si="0" ref="M41:AC41">SUM(M21+M26+M31+M36)</f>
        <v>2747</v>
      </c>
      <c r="N41" s="67">
        <f t="shared" si="0"/>
        <v>8824</v>
      </c>
      <c r="O41" s="67">
        <f t="shared" si="0"/>
        <v>5722</v>
      </c>
      <c r="P41" s="67">
        <f t="shared" si="0"/>
        <v>274</v>
      </c>
      <c r="Q41" s="67">
        <f t="shared" si="0"/>
        <v>7524</v>
      </c>
      <c r="R41" s="67">
        <f t="shared" si="0"/>
        <v>5199</v>
      </c>
      <c r="S41" s="67">
        <f t="shared" si="0"/>
        <v>1051</v>
      </c>
      <c r="T41" s="67">
        <f t="shared" si="0"/>
        <v>4014</v>
      </c>
      <c r="U41" s="67">
        <f t="shared" si="0"/>
        <v>1152</v>
      </c>
      <c r="V41" s="67">
        <f t="shared" si="0"/>
        <v>1324</v>
      </c>
      <c r="W41" s="67">
        <f t="shared" si="0"/>
        <v>2216</v>
      </c>
      <c r="X41" s="67">
        <f t="shared" si="0"/>
        <v>2385</v>
      </c>
      <c r="Y41" s="67">
        <f t="shared" si="0"/>
        <v>932</v>
      </c>
      <c r="Z41" s="67">
        <f t="shared" si="0"/>
        <v>2689</v>
      </c>
      <c r="AA41" s="67">
        <f t="shared" si="0"/>
        <v>1023</v>
      </c>
      <c r="AB41" s="67">
        <f t="shared" si="0"/>
        <v>53329</v>
      </c>
      <c r="AC41" s="67">
        <f t="shared" si="0"/>
        <v>1041914</v>
      </c>
    </row>
    <row r="42" spans="1:29" ht="13.5" customHeight="1">
      <c r="A42" s="14"/>
      <c r="B42" s="103" t="s">
        <v>167</v>
      </c>
      <c r="C42" s="103"/>
      <c r="D42" s="103"/>
      <c r="E42" s="103"/>
      <c r="F42" s="103"/>
      <c r="G42" s="103"/>
      <c r="H42" s="103"/>
      <c r="I42" s="103"/>
      <c r="J42" s="103"/>
      <c r="K42" s="66" t="s">
        <v>51</v>
      </c>
      <c r="L42" s="67">
        <f>SUM(L22+L27+L32+L37)</f>
        <v>55430</v>
      </c>
      <c r="M42" s="67">
        <f aca="true" t="shared" si="1" ref="M42:AC42">SUM(M22+M27+M32+M37)</f>
        <v>30353</v>
      </c>
      <c r="N42" s="67">
        <f t="shared" si="1"/>
        <v>89592</v>
      </c>
      <c r="O42" s="67">
        <f t="shared" si="1"/>
        <v>55449</v>
      </c>
      <c r="P42" s="67">
        <f t="shared" si="1"/>
        <v>1867</v>
      </c>
      <c r="Q42" s="67">
        <f t="shared" si="1"/>
        <v>61090</v>
      </c>
      <c r="R42" s="67">
        <f t="shared" si="1"/>
        <v>38041</v>
      </c>
      <c r="S42" s="67">
        <f t="shared" si="1"/>
        <v>8296</v>
      </c>
      <c r="T42" s="67">
        <f t="shared" si="1"/>
        <v>32960</v>
      </c>
      <c r="U42" s="67">
        <f t="shared" si="1"/>
        <v>11938</v>
      </c>
      <c r="V42" s="67">
        <f t="shared" si="1"/>
        <v>12756</v>
      </c>
      <c r="W42" s="67">
        <f t="shared" si="1"/>
        <v>17160</v>
      </c>
      <c r="X42" s="67">
        <f t="shared" si="1"/>
        <v>21777</v>
      </c>
      <c r="Y42" s="67">
        <f t="shared" si="1"/>
        <v>8196</v>
      </c>
      <c r="Z42" s="67">
        <f t="shared" si="1"/>
        <v>28346</v>
      </c>
      <c r="AA42" s="67">
        <f t="shared" si="1"/>
        <v>8216</v>
      </c>
      <c r="AB42" s="67">
        <f t="shared" si="1"/>
        <v>481467</v>
      </c>
      <c r="AC42" s="67">
        <f t="shared" si="1"/>
        <v>10307066</v>
      </c>
    </row>
    <row r="43" spans="1:29" ht="12.75">
      <c r="A43" s="14"/>
      <c r="B43" s="103" t="s">
        <v>168</v>
      </c>
      <c r="C43" s="103"/>
      <c r="D43" s="103"/>
      <c r="E43" s="103"/>
      <c r="F43" s="103"/>
      <c r="G43" s="103"/>
      <c r="H43" s="103"/>
      <c r="I43" s="103"/>
      <c r="J43" s="103"/>
      <c r="K43" s="66" t="s">
        <v>52</v>
      </c>
      <c r="L43" s="67">
        <f>SUM(L23+L28+L33+L38)</f>
        <v>10221</v>
      </c>
      <c r="M43" s="67">
        <f aca="true" t="shared" si="2" ref="M43:AC43">SUM(M23+M28+M33+M38)</f>
        <v>5613</v>
      </c>
      <c r="N43" s="67">
        <f t="shared" si="2"/>
        <v>16538</v>
      </c>
      <c r="O43" s="67">
        <f t="shared" si="2"/>
        <v>7269</v>
      </c>
      <c r="P43" s="67">
        <f t="shared" si="2"/>
        <v>325</v>
      </c>
      <c r="Q43" s="67">
        <f t="shared" si="2"/>
        <v>7771</v>
      </c>
      <c r="R43" s="67">
        <f t="shared" si="2"/>
        <v>6870</v>
      </c>
      <c r="S43" s="67">
        <f t="shared" si="2"/>
        <v>829</v>
      </c>
      <c r="T43" s="67">
        <f t="shared" si="2"/>
        <v>5526</v>
      </c>
      <c r="U43" s="67">
        <f t="shared" si="2"/>
        <v>1349</v>
      </c>
      <c r="V43" s="67">
        <f t="shared" si="2"/>
        <v>2488</v>
      </c>
      <c r="W43" s="67">
        <f t="shared" si="2"/>
        <v>1503</v>
      </c>
      <c r="X43" s="67">
        <f t="shared" si="2"/>
        <v>3503</v>
      </c>
      <c r="Y43" s="67">
        <f t="shared" si="2"/>
        <v>1126</v>
      </c>
      <c r="Z43" s="67">
        <f t="shared" si="2"/>
        <v>3983</v>
      </c>
      <c r="AA43" s="67">
        <f t="shared" si="2"/>
        <v>989</v>
      </c>
      <c r="AB43" s="67">
        <f t="shared" si="2"/>
        <v>75903</v>
      </c>
      <c r="AC43" s="67">
        <f t="shared" si="2"/>
        <v>1326626</v>
      </c>
    </row>
    <row r="45" spans="1:29" ht="12.75" customHeight="1">
      <c r="A45" s="14"/>
      <c r="B45" s="26"/>
      <c r="C45" s="21"/>
      <c r="D45" s="21"/>
      <c r="E45" s="21"/>
      <c r="F45" s="21"/>
      <c r="G45" s="21"/>
      <c r="H45" s="21"/>
      <c r="I45" s="21"/>
      <c r="J45" s="21"/>
      <c r="K45" s="21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5"/>
      <c r="Z45" s="25"/>
      <c r="AA45" s="25"/>
      <c r="AB45" s="25"/>
      <c r="AC45" s="25"/>
    </row>
    <row r="46" spans="1:29" ht="12.75" customHeight="1">
      <c r="A46" s="14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5"/>
      <c r="Z46" s="25"/>
      <c r="AA46" s="25"/>
      <c r="AB46" s="25"/>
      <c r="AC46" s="25"/>
    </row>
    <row r="47" spans="1:29" ht="12.75" customHeight="1">
      <c r="A47" s="14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5"/>
      <c r="Z47" s="25"/>
      <c r="AA47" s="25"/>
      <c r="AB47" s="25"/>
      <c r="AC47" s="25"/>
    </row>
    <row r="48" spans="1:29" ht="12.75">
      <c r="A48" s="14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5"/>
      <c r="Z48" s="25"/>
      <c r="AA48" s="25"/>
      <c r="AB48" s="25"/>
      <c r="AC48" s="25"/>
    </row>
    <row r="49" spans="1:29" ht="12.75">
      <c r="A49" s="14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5"/>
      <c r="Z49" s="25"/>
      <c r="AA49" s="25"/>
      <c r="AB49" s="25"/>
      <c r="AC49" s="25"/>
    </row>
    <row r="50" spans="1:29" ht="12.75">
      <c r="A50" s="14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5"/>
      <c r="Z50" s="25"/>
      <c r="AA50" s="25"/>
      <c r="AB50" s="25"/>
      <c r="AC50" s="25"/>
    </row>
    <row r="51" spans="1:29" ht="12.75">
      <c r="A51" s="14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5"/>
      <c r="Z51" s="25"/>
      <c r="AA51" s="25"/>
      <c r="AB51" s="25"/>
      <c r="AC51" s="25"/>
    </row>
    <row r="52" spans="1:29" ht="12.75">
      <c r="A52" s="14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5"/>
      <c r="Z52" s="25"/>
      <c r="AA52" s="25"/>
      <c r="AB52" s="25"/>
      <c r="AC52" s="25"/>
    </row>
    <row r="53" spans="1:29" ht="12.75">
      <c r="A53" s="1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5"/>
      <c r="Z53" s="25"/>
      <c r="AA53" s="25"/>
      <c r="AB53" s="25"/>
      <c r="AC53" s="25"/>
    </row>
    <row r="54" spans="1:29" ht="12.75">
      <c r="A54" s="1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  <c r="Z54" s="25"/>
      <c r="AA54" s="25"/>
      <c r="AB54" s="25"/>
      <c r="AC54" s="25"/>
    </row>
    <row r="55" spans="1:29" ht="12.75">
      <c r="A55" s="14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5"/>
      <c r="Z55" s="25"/>
      <c r="AA55" s="25"/>
      <c r="AB55" s="25"/>
      <c r="AC55" s="25"/>
    </row>
    <row r="56" spans="1:29" ht="12.75">
      <c r="A56" s="14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5"/>
      <c r="Z56" s="25"/>
      <c r="AA56" s="25"/>
      <c r="AB56" s="25"/>
      <c r="AC56" s="25"/>
    </row>
    <row r="57" spans="1:29" ht="12.75">
      <c r="A57" s="14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5"/>
      <c r="Z57" s="25"/>
      <c r="AA57" s="25"/>
      <c r="AB57" s="25"/>
      <c r="AC57" s="25"/>
    </row>
    <row r="58" spans="1:29" ht="12.75">
      <c r="A58" s="14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5"/>
      <c r="Z58" s="25"/>
      <c r="AA58" s="25"/>
      <c r="AB58" s="25"/>
      <c r="AC58" s="25"/>
    </row>
    <row r="59" spans="1:29" ht="12.75">
      <c r="A59" s="14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5"/>
      <c r="AA59" s="25"/>
      <c r="AB59" s="25"/>
      <c r="AC59" s="25"/>
    </row>
    <row r="60" spans="1:29" ht="12.75">
      <c r="A60" s="1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5"/>
      <c r="AA60" s="25"/>
      <c r="AB60" s="25"/>
      <c r="AC60" s="25"/>
    </row>
    <row r="61" spans="1:29" ht="12.75">
      <c r="A61" s="14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5"/>
      <c r="AA61" s="25"/>
      <c r="AB61" s="25"/>
      <c r="AC61" s="25"/>
    </row>
    <row r="62" spans="1:29" ht="12.75">
      <c r="A62" s="14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5"/>
      <c r="AA62" s="25"/>
      <c r="AB62" s="25"/>
      <c r="AC62" s="25"/>
    </row>
    <row r="63" spans="1:29" ht="12.75">
      <c r="A63" s="14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  <c r="Z63" s="25"/>
      <c r="AA63" s="25"/>
      <c r="AB63" s="25"/>
      <c r="AC63" s="25"/>
    </row>
    <row r="64" spans="1:29" ht="12.75">
      <c r="A64" s="1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25"/>
      <c r="AA64" s="25"/>
      <c r="AB64" s="25"/>
      <c r="AC64" s="25"/>
    </row>
    <row r="65" spans="1:24" ht="12.75">
      <c r="A65" s="14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2.75">
      <c r="A66" s="14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2.75">
      <c r="A67" s="14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2.75">
      <c r="A68" s="14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2.75">
      <c r="A69" s="14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2.75">
      <c r="A70" s="14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2.75">
      <c r="A71" s="14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2.75">
      <c r="A72" s="14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2.75">
      <c r="A73" s="1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2.75">
      <c r="A74" s="14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2.75">
      <c r="A75" s="1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2.75">
      <c r="A76" s="14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2.75">
      <c r="A77" s="14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2.75">
      <c r="A78" s="14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2.75">
      <c r="A79" s="14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2.75">
      <c r="A80" s="14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2.75">
      <c r="A81" s="14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2.75">
      <c r="A82" s="1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2.75">
      <c r="A83" s="1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2.75">
      <c r="A84" s="14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2.75">
      <c r="A85" s="1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2.75">
      <c r="A86" s="1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2.75">
      <c r="A87" s="14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2.75">
      <c r="A88" s="14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2.75">
      <c r="A89" s="14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2.75">
      <c r="A90" s="14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2.75">
      <c r="A91" s="14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2.75">
      <c r="A92" s="14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2.75">
      <c r="A93" s="14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2.75">
      <c r="A94" s="14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2.75">
      <c r="A95" s="14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2.75">
      <c r="A96" s="14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2.75">
      <c r="A97" s="14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2.75">
      <c r="A98" s="14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2.75">
      <c r="A99" s="14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2.75">
      <c r="A100" s="14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2.75">
      <c r="A101" s="14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2.75">
      <c r="A102" s="14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2.75">
      <c r="A103" s="14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2.75">
      <c r="A104" s="14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2.75">
      <c r="A105" s="14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2.75">
      <c r="A106" s="14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2.75">
      <c r="A107" s="14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2.75">
      <c r="A108" s="14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2.75">
      <c r="A109" s="14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2.75">
      <c r="A110" s="14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2.75">
      <c r="A111" s="14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2.75">
      <c r="A112" s="14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2.75">
      <c r="A113" s="14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2.75">
      <c r="A114" s="1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2.75">
      <c r="A115" s="1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2.75">
      <c r="A116" s="14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2.75">
      <c r="A117" s="14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2.75">
      <c r="A118" s="14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2.75">
      <c r="A119" s="14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2.75">
      <c r="A120" s="14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2.75">
      <c r="A121" s="14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2.75">
      <c r="A122" s="14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2.75">
      <c r="A123" s="14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2.75">
      <c r="A124" s="14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2.75">
      <c r="A125" s="14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2.75">
      <c r="A126" s="14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2.75">
      <c r="A127" s="14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2.75">
      <c r="A128" s="14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2.75">
      <c r="A129" s="14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2.75">
      <c r="A130" s="14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2.75">
      <c r="A131" s="14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2.75">
      <c r="A132" s="14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2.75">
      <c r="A133" s="14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2.75">
      <c r="A134" s="14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2.75">
      <c r="A135" s="14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2.75">
      <c r="A136" s="14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2.75">
      <c r="A137" s="14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2.75">
      <c r="A138" s="14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2.75">
      <c r="A139" s="14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2.75">
      <c r="A140" s="14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2.75">
      <c r="A141" s="14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2.75">
      <c r="A142" s="14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2.75">
      <c r="A143" s="14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2.75">
      <c r="A144" s="14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2.75">
      <c r="A145" s="1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2.75">
      <c r="A146" s="1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2.75">
      <c r="A147" s="1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2.75">
      <c r="A148" s="1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2.75">
      <c r="A149" s="14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2.75">
      <c r="A150" s="14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2.75">
      <c r="A151" s="14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2.75">
      <c r="A152" s="14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2.75">
      <c r="A153" s="14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2.75">
      <c r="A154" s="14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2.75">
      <c r="A155" s="14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2.75">
      <c r="A156" s="14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2.75">
      <c r="A157" s="14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2.75">
      <c r="A158" s="14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2.75">
      <c r="A159" s="14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2.75">
      <c r="A160" s="14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2.75">
      <c r="A161" s="14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2.75">
      <c r="A162" s="14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2.75">
      <c r="A163" s="14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2.75">
      <c r="A164" s="14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2.75">
      <c r="A165" s="14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2.75">
      <c r="A166" s="14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2.75">
      <c r="A167" s="14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2.75">
      <c r="A168" s="14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2.75">
      <c r="A169" s="14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2.75">
      <c r="A170" s="14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2.75">
      <c r="A171" s="14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2.75">
      <c r="A172" s="14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2.75">
      <c r="A173" s="14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2.75">
      <c r="A174" s="14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2.75">
      <c r="A175" s="14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2.75">
      <c r="A176" s="14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2.75">
      <c r="A177" s="14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2.75">
      <c r="A178" s="14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2.75">
      <c r="A179" s="14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2.75">
      <c r="A180" s="14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2.75">
      <c r="A181" s="14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2.75">
      <c r="A182" s="14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2.75">
      <c r="A183" s="14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2.75">
      <c r="A184" s="14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2.75">
      <c r="A185" s="14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2.75">
      <c r="A186" s="14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2.75">
      <c r="A187" s="14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2.75">
      <c r="A188" s="14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2.75">
      <c r="A189" s="14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2.75">
      <c r="A190" s="14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2.75">
      <c r="A191" s="14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2.75">
      <c r="A192" s="14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2.75">
      <c r="A193" s="14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2.75">
      <c r="A194" s="14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2.75">
      <c r="A195" s="14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2.75">
      <c r="A196" s="14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2.75">
      <c r="A197" s="14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2.75">
      <c r="A198" s="14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2.75">
      <c r="A199" s="14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2.75">
      <c r="A200" s="14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2.75">
      <c r="A201" s="14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2.75">
      <c r="A202" s="14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2.75">
      <c r="A203" s="14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2.75">
      <c r="A204" s="14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2.75">
      <c r="A205" s="14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2.75">
      <c r="A206" s="14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2.75">
      <c r="A207" s="14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2.75">
      <c r="A208" s="14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2.75">
      <c r="A209" s="14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2:11" ht="12.75">
      <c r="B210" s="47"/>
      <c r="C210" s="47"/>
      <c r="D210" s="47"/>
      <c r="E210" s="47"/>
      <c r="F210" s="47"/>
      <c r="G210" s="47"/>
      <c r="H210" s="47"/>
      <c r="I210" s="47"/>
      <c r="J210" s="47"/>
      <c r="K210" s="47"/>
    </row>
    <row r="211" spans="2:11" ht="12.75">
      <c r="B211" s="47"/>
      <c r="C211" s="47"/>
      <c r="D211" s="47"/>
      <c r="E211" s="47"/>
      <c r="F211" s="47"/>
      <c r="G211" s="47"/>
      <c r="H211" s="47"/>
      <c r="I211" s="47"/>
      <c r="J211" s="47"/>
      <c r="K211" s="47"/>
    </row>
    <row r="212" spans="2:11" ht="12.75">
      <c r="B212" s="47"/>
      <c r="C212" s="47"/>
      <c r="D212" s="47"/>
      <c r="E212" s="47"/>
      <c r="F212" s="47"/>
      <c r="G212" s="47"/>
      <c r="H212" s="47"/>
      <c r="I212" s="47"/>
      <c r="J212" s="47"/>
      <c r="K212" s="47"/>
    </row>
    <row r="213" spans="2:11" ht="12.75">
      <c r="B213" s="47"/>
      <c r="C213" s="47"/>
      <c r="D213" s="47"/>
      <c r="E213" s="47"/>
      <c r="F213" s="47"/>
      <c r="G213" s="47"/>
      <c r="H213" s="47"/>
      <c r="I213" s="47"/>
      <c r="J213" s="47"/>
      <c r="K213" s="47"/>
    </row>
    <row r="214" spans="2:11" ht="12.75">
      <c r="B214" s="47"/>
      <c r="C214" s="47"/>
      <c r="D214" s="47"/>
      <c r="E214" s="47"/>
      <c r="F214" s="47"/>
      <c r="G214" s="47"/>
      <c r="H214" s="47"/>
      <c r="I214" s="47"/>
      <c r="J214" s="47"/>
      <c r="K214" s="47"/>
    </row>
    <row r="215" spans="2:11" ht="12.75">
      <c r="B215" s="47"/>
      <c r="C215" s="47"/>
      <c r="D215" s="47"/>
      <c r="E215" s="47"/>
      <c r="F215" s="47"/>
      <c r="G215" s="47"/>
      <c r="H215" s="47"/>
      <c r="I215" s="47"/>
      <c r="J215" s="47"/>
      <c r="K215" s="47"/>
    </row>
    <row r="216" spans="2:11" ht="12.75">
      <c r="B216" s="47"/>
      <c r="C216" s="47"/>
      <c r="D216" s="47"/>
      <c r="E216" s="47"/>
      <c r="F216" s="47"/>
      <c r="G216" s="47"/>
      <c r="H216" s="47"/>
      <c r="I216" s="47"/>
      <c r="J216" s="47"/>
      <c r="K216" s="47"/>
    </row>
    <row r="217" spans="2:11" ht="12.75">
      <c r="B217" s="47"/>
      <c r="C217" s="47"/>
      <c r="D217" s="47"/>
      <c r="E217" s="47"/>
      <c r="F217" s="47"/>
      <c r="G217" s="47"/>
      <c r="H217" s="47"/>
      <c r="I217" s="47"/>
      <c r="J217" s="47"/>
      <c r="K217" s="47"/>
    </row>
    <row r="218" spans="2:11" ht="12.75">
      <c r="B218" s="47"/>
      <c r="C218" s="47"/>
      <c r="D218" s="47"/>
      <c r="E218" s="47"/>
      <c r="F218" s="47"/>
      <c r="G218" s="47"/>
      <c r="H218" s="47"/>
      <c r="I218" s="47"/>
      <c r="J218" s="47"/>
      <c r="K218" s="47"/>
    </row>
    <row r="219" spans="2:11" ht="12.75">
      <c r="B219" s="47"/>
      <c r="C219" s="47"/>
      <c r="D219" s="47"/>
      <c r="E219" s="47"/>
      <c r="F219" s="47"/>
      <c r="G219" s="47"/>
      <c r="H219" s="47"/>
      <c r="I219" s="47"/>
      <c r="J219" s="47"/>
      <c r="K219" s="47"/>
    </row>
    <row r="220" spans="2:11" ht="12.75">
      <c r="B220" s="47"/>
      <c r="C220" s="47"/>
      <c r="D220" s="47"/>
      <c r="E220" s="47"/>
      <c r="F220" s="47"/>
      <c r="G220" s="47"/>
      <c r="H220" s="47"/>
      <c r="I220" s="47"/>
      <c r="J220" s="47"/>
      <c r="K220" s="47"/>
    </row>
    <row r="221" spans="2:11" ht="12.75">
      <c r="B221" s="47"/>
      <c r="C221" s="47"/>
      <c r="D221" s="47"/>
      <c r="E221" s="47"/>
      <c r="F221" s="47"/>
      <c r="G221" s="47"/>
      <c r="H221" s="47"/>
      <c r="I221" s="47"/>
      <c r="J221" s="47"/>
      <c r="K221" s="47"/>
    </row>
    <row r="222" spans="2:11" ht="12.75">
      <c r="B222" s="47"/>
      <c r="C222" s="47"/>
      <c r="D222" s="47"/>
      <c r="E222" s="47"/>
      <c r="F222" s="47"/>
      <c r="G222" s="47"/>
      <c r="H222" s="47"/>
      <c r="I222" s="47"/>
      <c r="J222" s="47"/>
      <c r="K222" s="47"/>
    </row>
    <row r="223" spans="2:11" ht="12.75">
      <c r="B223" s="47"/>
      <c r="C223" s="47"/>
      <c r="D223" s="47"/>
      <c r="E223" s="47"/>
      <c r="F223" s="47"/>
      <c r="G223" s="47"/>
      <c r="H223" s="47"/>
      <c r="I223" s="47"/>
      <c r="J223" s="47"/>
      <c r="K223" s="47"/>
    </row>
    <row r="224" spans="2:11" ht="12.75">
      <c r="B224" s="47"/>
      <c r="C224" s="47"/>
      <c r="D224" s="47"/>
      <c r="E224" s="47"/>
      <c r="F224" s="47"/>
      <c r="G224" s="47"/>
      <c r="H224" s="47"/>
      <c r="I224" s="47"/>
      <c r="J224" s="47"/>
      <c r="K224" s="47"/>
    </row>
    <row r="225" spans="2:11" ht="12.75">
      <c r="B225" s="47"/>
      <c r="C225" s="47"/>
      <c r="D225" s="47"/>
      <c r="E225" s="47"/>
      <c r="F225" s="47"/>
      <c r="G225" s="47"/>
      <c r="H225" s="47"/>
      <c r="I225" s="47"/>
      <c r="J225" s="47"/>
      <c r="K225" s="47"/>
    </row>
    <row r="226" spans="2:11" ht="12.75">
      <c r="B226" s="47"/>
      <c r="C226" s="47"/>
      <c r="D226" s="47"/>
      <c r="E226" s="47"/>
      <c r="F226" s="47"/>
      <c r="G226" s="47"/>
      <c r="H226" s="47"/>
      <c r="I226" s="47"/>
      <c r="J226" s="47"/>
      <c r="K226" s="47"/>
    </row>
    <row r="227" spans="2:11" ht="12.75">
      <c r="B227" s="47"/>
      <c r="C227" s="47"/>
      <c r="D227" s="47"/>
      <c r="E227" s="47"/>
      <c r="F227" s="47"/>
      <c r="G227" s="47"/>
      <c r="H227" s="47"/>
      <c r="I227" s="47"/>
      <c r="J227" s="47"/>
      <c r="K227" s="47"/>
    </row>
    <row r="228" spans="2:11" ht="12.75">
      <c r="B228" s="47"/>
      <c r="C228" s="47"/>
      <c r="D228" s="47"/>
      <c r="E228" s="47"/>
      <c r="F228" s="47"/>
      <c r="G228" s="47"/>
      <c r="H228" s="47"/>
      <c r="I228" s="47"/>
      <c r="J228" s="47"/>
      <c r="K228" s="47"/>
    </row>
    <row r="229" spans="2:11" ht="12.75">
      <c r="B229" s="47"/>
      <c r="C229" s="47"/>
      <c r="D229" s="47"/>
      <c r="E229" s="47"/>
      <c r="F229" s="47"/>
      <c r="G229" s="47"/>
      <c r="H229" s="47"/>
      <c r="I229" s="47"/>
      <c r="J229" s="47"/>
      <c r="K229" s="47"/>
    </row>
    <row r="230" spans="2:11" ht="12.75">
      <c r="B230" s="47"/>
      <c r="C230" s="47"/>
      <c r="D230" s="47"/>
      <c r="E230" s="47"/>
      <c r="F230" s="47"/>
      <c r="G230" s="47"/>
      <c r="H230" s="47"/>
      <c r="I230" s="47"/>
      <c r="J230" s="47"/>
      <c r="K230" s="47"/>
    </row>
    <row r="231" spans="2:11" ht="12.75">
      <c r="B231" s="47"/>
      <c r="C231" s="47"/>
      <c r="D231" s="47"/>
      <c r="E231" s="47"/>
      <c r="F231" s="47"/>
      <c r="G231" s="47"/>
      <c r="H231" s="47"/>
      <c r="I231" s="47"/>
      <c r="J231" s="47"/>
      <c r="K231" s="47"/>
    </row>
    <row r="232" spans="2:11" ht="12.75">
      <c r="B232" s="47"/>
      <c r="C232" s="47"/>
      <c r="D232" s="47"/>
      <c r="E232" s="47"/>
      <c r="F232" s="47"/>
      <c r="G232" s="47"/>
      <c r="H232" s="47"/>
      <c r="I232" s="47"/>
      <c r="J232" s="47"/>
      <c r="K232" s="47"/>
    </row>
    <row r="233" spans="2:11" ht="12.75">
      <c r="B233" s="47"/>
      <c r="C233" s="47"/>
      <c r="D233" s="47"/>
      <c r="E233" s="47"/>
      <c r="F233" s="47"/>
      <c r="G233" s="47"/>
      <c r="H233" s="47"/>
      <c r="I233" s="47"/>
      <c r="J233" s="47"/>
      <c r="K233" s="47"/>
    </row>
    <row r="234" spans="2:11" ht="12.75">
      <c r="B234" s="47"/>
      <c r="C234" s="47"/>
      <c r="D234" s="47"/>
      <c r="E234" s="47"/>
      <c r="F234" s="47"/>
      <c r="G234" s="47"/>
      <c r="H234" s="47"/>
      <c r="I234" s="47"/>
      <c r="J234" s="47"/>
      <c r="K234" s="47"/>
    </row>
    <row r="235" spans="2:11" ht="12.75">
      <c r="B235" s="47"/>
      <c r="C235" s="47"/>
      <c r="D235" s="47"/>
      <c r="E235" s="47"/>
      <c r="F235" s="47"/>
      <c r="G235" s="47"/>
      <c r="H235" s="47"/>
      <c r="I235" s="47"/>
      <c r="J235" s="47"/>
      <c r="K235" s="47"/>
    </row>
    <row r="236" spans="2:11" ht="12.75">
      <c r="B236" s="47"/>
      <c r="C236" s="47"/>
      <c r="D236" s="47"/>
      <c r="E236" s="47"/>
      <c r="F236" s="47"/>
      <c r="G236" s="47"/>
      <c r="H236" s="47"/>
      <c r="I236" s="47"/>
      <c r="J236" s="47"/>
      <c r="K236" s="47"/>
    </row>
    <row r="237" spans="2:11" ht="12.75">
      <c r="B237" s="47"/>
      <c r="C237" s="47"/>
      <c r="D237" s="47"/>
      <c r="E237" s="47"/>
      <c r="F237" s="47"/>
      <c r="G237" s="47"/>
      <c r="H237" s="47"/>
      <c r="I237" s="47"/>
      <c r="J237" s="47"/>
      <c r="K237" s="47"/>
    </row>
    <row r="238" spans="2:11" ht="12.75">
      <c r="B238" s="47"/>
      <c r="C238" s="47"/>
      <c r="D238" s="47"/>
      <c r="E238" s="47"/>
      <c r="F238" s="47"/>
      <c r="G238" s="47"/>
      <c r="H238" s="47"/>
      <c r="I238" s="47"/>
      <c r="J238" s="47"/>
      <c r="K238" s="47"/>
    </row>
    <row r="239" spans="2:11" ht="12.75">
      <c r="B239" s="47"/>
      <c r="C239" s="47"/>
      <c r="D239" s="47"/>
      <c r="E239" s="47"/>
      <c r="F239" s="47"/>
      <c r="G239" s="47"/>
      <c r="H239" s="47"/>
      <c r="I239" s="47"/>
      <c r="J239" s="47"/>
      <c r="K239" s="47"/>
    </row>
    <row r="240" spans="2:11" ht="12.75">
      <c r="B240" s="47"/>
      <c r="C240" s="47"/>
      <c r="D240" s="47"/>
      <c r="E240" s="47"/>
      <c r="F240" s="47"/>
      <c r="G240" s="47"/>
      <c r="H240" s="47"/>
      <c r="I240" s="47"/>
      <c r="J240" s="47"/>
      <c r="K240" s="47"/>
    </row>
    <row r="241" spans="2:11" ht="12.75">
      <c r="B241" s="47"/>
      <c r="C241" s="47"/>
      <c r="D241" s="47"/>
      <c r="E241" s="47"/>
      <c r="F241" s="47"/>
      <c r="G241" s="47"/>
      <c r="H241" s="47"/>
      <c r="I241" s="47"/>
      <c r="J241" s="47"/>
      <c r="K241" s="47"/>
    </row>
    <row r="242" spans="2:11" ht="12.75">
      <c r="B242" s="47"/>
      <c r="C242" s="47"/>
      <c r="D242" s="47"/>
      <c r="E242" s="47"/>
      <c r="F242" s="47"/>
      <c r="G242" s="47"/>
      <c r="H242" s="47"/>
      <c r="I242" s="47"/>
      <c r="J242" s="47"/>
      <c r="K242" s="47"/>
    </row>
    <row r="243" spans="2:11" ht="12.75">
      <c r="B243" s="47"/>
      <c r="C243" s="47"/>
      <c r="D243" s="47"/>
      <c r="E243" s="47"/>
      <c r="F243" s="47"/>
      <c r="G243" s="47"/>
      <c r="H243" s="47"/>
      <c r="I243" s="47"/>
      <c r="J243" s="47"/>
      <c r="K243" s="47"/>
    </row>
    <row r="244" spans="2:11" ht="12.75">
      <c r="B244" s="47"/>
      <c r="C244" s="47"/>
      <c r="D244" s="47"/>
      <c r="E244" s="47"/>
      <c r="F244" s="47"/>
      <c r="G244" s="47"/>
      <c r="H244" s="47"/>
      <c r="I244" s="47"/>
      <c r="J244" s="47"/>
      <c r="K244" s="47"/>
    </row>
    <row r="245" spans="2:11" ht="12.75">
      <c r="B245" s="47"/>
      <c r="C245" s="47"/>
      <c r="D245" s="47"/>
      <c r="E245" s="47"/>
      <c r="F245" s="47"/>
      <c r="G245" s="47"/>
      <c r="H245" s="47"/>
      <c r="I245" s="47"/>
      <c r="J245" s="47"/>
      <c r="K245" s="47"/>
    </row>
    <row r="246" spans="2:11" ht="12.75">
      <c r="B246" s="47"/>
      <c r="C246" s="47"/>
      <c r="D246" s="47"/>
      <c r="E246" s="47"/>
      <c r="F246" s="47"/>
      <c r="G246" s="47"/>
      <c r="H246" s="47"/>
      <c r="I246" s="47"/>
      <c r="J246" s="47"/>
      <c r="K246" s="47"/>
    </row>
    <row r="247" spans="2:11" ht="12.75">
      <c r="B247" s="47"/>
      <c r="C247" s="47"/>
      <c r="D247" s="47"/>
      <c r="E247" s="47"/>
      <c r="F247" s="47"/>
      <c r="G247" s="47"/>
      <c r="H247" s="47"/>
      <c r="I247" s="47"/>
      <c r="J247" s="47"/>
      <c r="K247" s="47"/>
    </row>
    <row r="248" spans="2:11" ht="12.75">
      <c r="B248" s="47"/>
      <c r="C248" s="47"/>
      <c r="D248" s="47"/>
      <c r="E248" s="47"/>
      <c r="F248" s="47"/>
      <c r="G248" s="47"/>
      <c r="H248" s="47"/>
      <c r="I248" s="47"/>
      <c r="J248" s="47"/>
      <c r="K248" s="47"/>
    </row>
    <row r="249" spans="2:11" ht="12.75">
      <c r="B249" s="47"/>
      <c r="C249" s="47"/>
      <c r="D249" s="47"/>
      <c r="E249" s="47"/>
      <c r="F249" s="47"/>
      <c r="G249" s="47"/>
      <c r="H249" s="47"/>
      <c r="I249" s="47"/>
      <c r="J249" s="47"/>
      <c r="K249" s="47"/>
    </row>
    <row r="250" spans="2:11" ht="12.75">
      <c r="B250" s="47"/>
      <c r="C250" s="47"/>
      <c r="D250" s="47"/>
      <c r="E250" s="47"/>
      <c r="F250" s="47"/>
      <c r="G250" s="47"/>
      <c r="H250" s="47"/>
      <c r="I250" s="47"/>
      <c r="J250" s="47"/>
      <c r="K250" s="47"/>
    </row>
    <row r="251" spans="2:11" ht="12.75">
      <c r="B251" s="47"/>
      <c r="C251" s="47"/>
      <c r="D251" s="47"/>
      <c r="E251" s="47"/>
      <c r="F251" s="47"/>
      <c r="G251" s="47"/>
      <c r="H251" s="47"/>
      <c r="I251" s="47"/>
      <c r="J251" s="47"/>
      <c r="K251" s="47"/>
    </row>
    <row r="252" spans="2:11" ht="12.75">
      <c r="B252" s="47"/>
      <c r="C252" s="47"/>
      <c r="D252" s="47"/>
      <c r="E252" s="47"/>
      <c r="F252" s="47"/>
      <c r="G252" s="47"/>
      <c r="H252" s="47"/>
      <c r="I252" s="47"/>
      <c r="J252" s="47"/>
      <c r="K252" s="47"/>
    </row>
    <row r="253" spans="2:11" ht="12.75">
      <c r="B253" s="47"/>
      <c r="C253" s="47"/>
      <c r="D253" s="47"/>
      <c r="E253" s="47"/>
      <c r="F253" s="47"/>
      <c r="G253" s="47"/>
      <c r="H253" s="47"/>
      <c r="I253" s="47"/>
      <c r="J253" s="47"/>
      <c r="K253" s="47"/>
    </row>
    <row r="254" spans="2:11" ht="12.75">
      <c r="B254" s="47"/>
      <c r="C254" s="47"/>
      <c r="D254" s="47"/>
      <c r="E254" s="47"/>
      <c r="F254" s="47"/>
      <c r="G254" s="47"/>
      <c r="H254" s="47"/>
      <c r="I254" s="47"/>
      <c r="J254" s="47"/>
      <c r="K254" s="47"/>
    </row>
    <row r="255" spans="2:11" ht="12.75">
      <c r="B255" s="47"/>
      <c r="C255" s="47"/>
      <c r="D255" s="47"/>
      <c r="E255" s="47"/>
      <c r="F255" s="47"/>
      <c r="G255" s="47"/>
      <c r="H255" s="47"/>
      <c r="I255" s="47"/>
      <c r="J255" s="47"/>
      <c r="K255" s="47"/>
    </row>
    <row r="256" spans="2:11" ht="12.75">
      <c r="B256" s="47"/>
      <c r="C256" s="47"/>
      <c r="D256" s="47"/>
      <c r="E256" s="47"/>
      <c r="F256" s="47"/>
      <c r="G256" s="47"/>
      <c r="H256" s="47"/>
      <c r="I256" s="47"/>
      <c r="J256" s="47"/>
      <c r="K256" s="47"/>
    </row>
    <row r="257" spans="2:11" ht="12.75">
      <c r="B257" s="47"/>
      <c r="C257" s="47"/>
      <c r="D257" s="47"/>
      <c r="E257" s="47"/>
      <c r="F257" s="47"/>
      <c r="G257" s="47"/>
      <c r="H257" s="47"/>
      <c r="I257" s="47"/>
      <c r="J257" s="47"/>
      <c r="K257" s="47"/>
    </row>
    <row r="258" spans="2:11" ht="12.75">
      <c r="B258" s="47"/>
      <c r="C258" s="47"/>
      <c r="D258" s="47"/>
      <c r="E258" s="47"/>
      <c r="F258" s="47"/>
      <c r="G258" s="47"/>
      <c r="H258" s="47"/>
      <c r="I258" s="47"/>
      <c r="J258" s="47"/>
      <c r="K258" s="47"/>
    </row>
    <row r="259" spans="2:11" ht="12.75">
      <c r="B259" s="47"/>
      <c r="C259" s="47"/>
      <c r="D259" s="47"/>
      <c r="E259" s="47"/>
      <c r="F259" s="47"/>
      <c r="G259" s="47"/>
      <c r="H259" s="47"/>
      <c r="I259" s="47"/>
      <c r="J259" s="47"/>
      <c r="K259" s="47"/>
    </row>
    <row r="260" spans="2:11" ht="12.75">
      <c r="B260" s="47"/>
      <c r="C260" s="47"/>
      <c r="D260" s="47"/>
      <c r="E260" s="47"/>
      <c r="F260" s="47"/>
      <c r="G260" s="47"/>
      <c r="H260" s="47"/>
      <c r="I260" s="47"/>
      <c r="J260" s="47"/>
      <c r="K260" s="47"/>
    </row>
    <row r="261" spans="2:11" ht="12.75">
      <c r="B261" s="47"/>
      <c r="C261" s="47"/>
      <c r="D261" s="47"/>
      <c r="E261" s="47"/>
      <c r="F261" s="47"/>
      <c r="G261" s="47"/>
      <c r="H261" s="47"/>
      <c r="I261" s="47"/>
      <c r="J261" s="47"/>
      <c r="K261" s="47"/>
    </row>
    <row r="262" spans="2:11" ht="12.75">
      <c r="B262" s="47"/>
      <c r="C262" s="47"/>
      <c r="D262" s="47"/>
      <c r="E262" s="47"/>
      <c r="F262" s="47"/>
      <c r="G262" s="47"/>
      <c r="H262" s="47"/>
      <c r="I262" s="47"/>
      <c r="J262" s="47"/>
      <c r="K262" s="47"/>
    </row>
    <row r="263" spans="2:11" ht="12.75">
      <c r="B263" s="47"/>
      <c r="C263" s="47"/>
      <c r="D263" s="47"/>
      <c r="E263" s="47"/>
      <c r="F263" s="47"/>
      <c r="G263" s="47"/>
      <c r="H263" s="47"/>
      <c r="I263" s="47"/>
      <c r="J263" s="47"/>
      <c r="K263" s="47"/>
    </row>
    <row r="264" spans="2:11" ht="12.75">
      <c r="B264" s="47"/>
      <c r="C264" s="47"/>
      <c r="D264" s="47"/>
      <c r="E264" s="47"/>
      <c r="F264" s="47"/>
      <c r="G264" s="47"/>
      <c r="H264" s="47"/>
      <c r="I264" s="47"/>
      <c r="J264" s="47"/>
      <c r="K264" s="47"/>
    </row>
    <row r="265" spans="2:11" ht="12.75">
      <c r="B265" s="47"/>
      <c r="C265" s="47"/>
      <c r="D265" s="47"/>
      <c r="E265" s="47"/>
      <c r="F265" s="47"/>
      <c r="G265" s="47"/>
      <c r="H265" s="47"/>
      <c r="I265" s="47"/>
      <c r="J265" s="47"/>
      <c r="K265" s="47"/>
    </row>
    <row r="266" spans="2:11" ht="12.75">
      <c r="B266" s="47"/>
      <c r="C266" s="47"/>
      <c r="D266" s="47"/>
      <c r="E266" s="47"/>
      <c r="F266" s="47"/>
      <c r="G266" s="47"/>
      <c r="H266" s="47"/>
      <c r="I266" s="47"/>
      <c r="J266" s="47"/>
      <c r="K266" s="47"/>
    </row>
    <row r="267" spans="2:11" ht="12.75">
      <c r="B267" s="47"/>
      <c r="C267" s="47"/>
      <c r="D267" s="47"/>
      <c r="E267" s="47"/>
      <c r="F267" s="47"/>
      <c r="G267" s="47"/>
      <c r="H267" s="47"/>
      <c r="I267" s="47"/>
      <c r="J267" s="47"/>
      <c r="K267" s="47"/>
    </row>
    <row r="268" spans="2:11" ht="12.75">
      <c r="B268" s="47"/>
      <c r="C268" s="47"/>
      <c r="D268" s="47"/>
      <c r="E268" s="47"/>
      <c r="F268" s="47"/>
      <c r="G268" s="47"/>
      <c r="H268" s="47"/>
      <c r="I268" s="47"/>
      <c r="J268" s="47"/>
      <c r="K268" s="47"/>
    </row>
    <row r="269" spans="2:11" ht="12.75">
      <c r="B269" s="47"/>
      <c r="C269" s="47"/>
      <c r="D269" s="47"/>
      <c r="E269" s="47"/>
      <c r="F269" s="47"/>
      <c r="G269" s="47"/>
      <c r="H269" s="47"/>
      <c r="I269" s="47"/>
      <c r="J269" s="47"/>
      <c r="K269" s="47"/>
    </row>
    <row r="270" spans="2:11" ht="12.75">
      <c r="B270" s="47"/>
      <c r="C270" s="47"/>
      <c r="D270" s="47"/>
      <c r="E270" s="47"/>
      <c r="F270" s="47"/>
      <c r="G270" s="47"/>
      <c r="H270" s="47"/>
      <c r="I270" s="47"/>
      <c r="J270" s="47"/>
      <c r="K270" s="47"/>
    </row>
    <row r="271" spans="2:11" ht="12.75">
      <c r="B271" s="47"/>
      <c r="C271" s="47"/>
      <c r="D271" s="47"/>
      <c r="E271" s="47"/>
      <c r="F271" s="47"/>
      <c r="G271" s="47"/>
      <c r="H271" s="47"/>
      <c r="I271" s="47"/>
      <c r="J271" s="47"/>
      <c r="K271" s="47"/>
    </row>
  </sheetData>
  <mergeCells count="27">
    <mergeCell ref="B18:K18"/>
    <mergeCell ref="A1:P1"/>
    <mergeCell ref="A2:P2"/>
    <mergeCell ref="A3:P3"/>
    <mergeCell ref="A4:P4"/>
    <mergeCell ref="A6:E6"/>
    <mergeCell ref="J11:L11"/>
    <mergeCell ref="B20:J20"/>
    <mergeCell ref="B21:J21"/>
    <mergeCell ref="B22:J22"/>
    <mergeCell ref="B23:J23"/>
    <mergeCell ref="B25:J25"/>
    <mergeCell ref="B26:J26"/>
    <mergeCell ref="B27:J27"/>
    <mergeCell ref="B28:J28"/>
    <mergeCell ref="B30:J30"/>
    <mergeCell ref="B31:J31"/>
    <mergeCell ref="B32:J32"/>
    <mergeCell ref="B33:J33"/>
    <mergeCell ref="B35:J35"/>
    <mergeCell ref="B36:J36"/>
    <mergeCell ref="B37:J37"/>
    <mergeCell ref="B38:J38"/>
    <mergeCell ref="B40:J40"/>
    <mergeCell ref="B41:J41"/>
    <mergeCell ref="B42:J42"/>
    <mergeCell ref="B43:J43"/>
  </mergeCells>
  <printOptions/>
  <pageMargins left="0.75" right="0.75" top="1" bottom="1" header="0" footer="0"/>
  <pageSetup horizontalDpi="300" verticalDpi="300" orientation="landscape" paperSize="5" scale="59" r:id="rId3"/>
  <colBreaks count="1" manualBreakCount="1">
    <brk id="29" max="65535" man="1"/>
  </colBreaks>
  <legacyDrawing r:id="rId2"/>
  <oleObjects>
    <oleObject progId="" shapeId="18353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C274"/>
  <sheetViews>
    <sheetView tabSelected="1" zoomScale="40" zoomScaleNormal="40" workbookViewId="0" topLeftCell="A1">
      <selection activeCell="I79" sqref="I79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29" width="12.00390625" style="0" customWidth="1"/>
    <col min="30" max="16384" width="2.7109375" style="0" customWidth="1"/>
  </cols>
  <sheetData>
    <row r="1" spans="1:16" s="3" customFormat="1" ht="12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3" customFormat="1" ht="12.7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s="3" customFormat="1" ht="12.75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s="3" customFormat="1" ht="12.75" customHeight="1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="3" customFormat="1" ht="12"/>
    <row r="6" spans="1:24" s="3" customFormat="1" ht="12.75" customHeight="1">
      <c r="A6" s="83" t="s">
        <v>4</v>
      </c>
      <c r="B6" s="84"/>
      <c r="C6" s="84"/>
      <c r="D6" s="84"/>
      <c r="E6" s="85"/>
      <c r="F6" s="28"/>
      <c r="G6" s="29"/>
      <c r="H6" s="29"/>
      <c r="I6" s="30"/>
      <c r="J6" s="55" t="s">
        <v>218</v>
      </c>
      <c r="K6" s="31"/>
      <c r="L6" s="31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s="3" customFormat="1" ht="1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s="3" customFormat="1" ht="12">
      <c r="A8" s="30" t="s">
        <v>90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171</v>
      </c>
      <c r="K8" s="5"/>
      <c r="L8" s="5"/>
      <c r="M8" s="5"/>
      <c r="N8" s="5"/>
      <c r="O8" s="5"/>
      <c r="P8" s="5"/>
      <c r="Q8" s="32"/>
      <c r="R8" s="30"/>
      <c r="S8" s="30"/>
      <c r="T8" s="30"/>
      <c r="U8" s="30"/>
      <c r="V8" s="30"/>
      <c r="W8" s="30"/>
      <c r="X8" s="30"/>
    </row>
    <row r="9" spans="1:24" s="37" customFormat="1" ht="12">
      <c r="A9" s="33"/>
      <c r="B9" s="34" t="s">
        <v>141</v>
      </c>
      <c r="C9" s="35"/>
      <c r="D9" s="35"/>
      <c r="E9" s="35"/>
      <c r="F9" s="35"/>
      <c r="G9" s="35"/>
      <c r="H9" s="35"/>
      <c r="I9" s="35"/>
      <c r="J9" s="35" t="s">
        <v>155</v>
      </c>
      <c r="K9" s="35"/>
      <c r="L9" s="35"/>
      <c r="M9" s="35"/>
      <c r="N9" s="35"/>
      <c r="O9" s="35"/>
      <c r="P9" s="35"/>
      <c r="Q9" s="36"/>
      <c r="R9" s="33"/>
      <c r="S9" s="33"/>
      <c r="T9" s="33"/>
      <c r="U9" s="33"/>
      <c r="V9" s="33"/>
      <c r="W9" s="33"/>
      <c r="X9" s="33"/>
    </row>
    <row r="10" spans="1:24" s="3" customFormat="1" ht="12">
      <c r="A10" s="30"/>
      <c r="B10" s="6" t="s">
        <v>6</v>
      </c>
      <c r="C10" s="7"/>
      <c r="D10" s="7"/>
      <c r="E10" s="7"/>
      <c r="F10" s="7"/>
      <c r="G10" s="7"/>
      <c r="H10" s="7"/>
      <c r="I10" s="7"/>
      <c r="J10" s="7" t="s">
        <v>7</v>
      </c>
      <c r="K10" s="7"/>
      <c r="L10" s="7"/>
      <c r="M10" s="7"/>
      <c r="N10" s="7"/>
      <c r="O10" s="7"/>
      <c r="P10" s="7"/>
      <c r="Q10" s="38"/>
      <c r="R10" s="30"/>
      <c r="S10" s="30"/>
      <c r="T10" s="30"/>
      <c r="U10" s="30"/>
      <c r="V10" s="30"/>
      <c r="W10" s="30"/>
      <c r="X10" s="30"/>
    </row>
    <row r="11" spans="1:24" s="3" customFormat="1" ht="12">
      <c r="A11" s="30"/>
      <c r="B11" s="6" t="s">
        <v>143</v>
      </c>
      <c r="C11" s="7"/>
      <c r="D11" s="7"/>
      <c r="E11" s="7"/>
      <c r="F11" s="7"/>
      <c r="G11" s="7"/>
      <c r="H11" s="7"/>
      <c r="I11" s="7"/>
      <c r="J11" s="50" t="s">
        <v>144</v>
      </c>
      <c r="K11" s="51"/>
      <c r="L11" s="51"/>
      <c r="M11" s="7"/>
      <c r="N11" s="7"/>
      <c r="O11" s="7"/>
      <c r="P11" s="7"/>
      <c r="Q11" s="38"/>
      <c r="R11" s="30"/>
      <c r="S11" s="30"/>
      <c r="T11" s="30"/>
      <c r="U11" s="30"/>
      <c r="V11" s="30"/>
      <c r="W11" s="30"/>
      <c r="X11" s="30"/>
    </row>
    <row r="12" spans="1:24" s="3" customFormat="1" ht="12">
      <c r="A12" s="30"/>
      <c r="B12" s="6" t="s">
        <v>8</v>
      </c>
      <c r="C12" s="7"/>
      <c r="D12" s="7"/>
      <c r="E12" s="7"/>
      <c r="F12" s="7"/>
      <c r="G12" s="7"/>
      <c r="H12" s="7"/>
      <c r="I12" s="7"/>
      <c r="J12" s="7" t="s">
        <v>172</v>
      </c>
      <c r="K12" s="7"/>
      <c r="L12" s="7"/>
      <c r="M12" s="7"/>
      <c r="N12" s="7"/>
      <c r="O12" s="7"/>
      <c r="P12" s="7"/>
      <c r="Q12" s="38"/>
      <c r="R12" s="30"/>
      <c r="S12" s="30"/>
      <c r="T12" s="30"/>
      <c r="U12" s="30"/>
      <c r="V12" s="30"/>
      <c r="W12" s="30"/>
      <c r="X12" s="30"/>
    </row>
    <row r="13" spans="1:24" s="3" customFormat="1" ht="12">
      <c r="A13" s="30"/>
      <c r="B13" s="8" t="s">
        <v>9</v>
      </c>
      <c r="C13" s="9"/>
      <c r="D13" s="9"/>
      <c r="E13" s="9"/>
      <c r="F13" s="9"/>
      <c r="G13" s="9"/>
      <c r="H13" s="9"/>
      <c r="I13" s="9"/>
      <c r="J13" s="9" t="s">
        <v>146</v>
      </c>
      <c r="K13" s="9"/>
      <c r="L13" s="9"/>
      <c r="M13" s="9"/>
      <c r="N13" s="9"/>
      <c r="O13" s="9"/>
      <c r="P13" s="9"/>
      <c r="Q13" s="39"/>
      <c r="R13" s="30"/>
      <c r="S13" s="30"/>
      <c r="T13" s="30"/>
      <c r="U13" s="30"/>
      <c r="V13" s="30"/>
      <c r="W13" s="30"/>
      <c r="X13" s="30"/>
    </row>
    <row r="14" spans="1:24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40"/>
      <c r="W14" s="40"/>
      <c r="X14" s="40"/>
    </row>
    <row r="15" spans="1:24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40"/>
      <c r="W15" s="14"/>
      <c r="X15" s="14"/>
    </row>
    <row r="16" spans="1:2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2:29" ht="27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58" t="s">
        <v>10</v>
      </c>
      <c r="M17" s="58" t="s">
        <v>11</v>
      </c>
      <c r="N17" s="58" t="s">
        <v>12</v>
      </c>
      <c r="O17" s="58" t="s">
        <v>13</v>
      </c>
      <c r="P17" s="58" t="s">
        <v>14</v>
      </c>
      <c r="Q17" s="58" t="s">
        <v>15</v>
      </c>
      <c r="R17" s="58" t="s">
        <v>16</v>
      </c>
      <c r="S17" s="58" t="s">
        <v>17</v>
      </c>
      <c r="T17" s="58" t="s">
        <v>18</v>
      </c>
      <c r="U17" s="58" t="s">
        <v>19</v>
      </c>
      <c r="V17" s="58" t="s">
        <v>20</v>
      </c>
      <c r="W17" s="58" t="s">
        <v>21</v>
      </c>
      <c r="X17" s="58" t="s">
        <v>22</v>
      </c>
      <c r="Y17" s="58" t="s">
        <v>216</v>
      </c>
      <c r="Z17" s="58" t="s">
        <v>23</v>
      </c>
      <c r="AA17" s="58" t="s">
        <v>24</v>
      </c>
      <c r="AB17" s="58" t="s">
        <v>25</v>
      </c>
      <c r="AC17" s="59" t="s">
        <v>170</v>
      </c>
    </row>
    <row r="18" spans="2:29" ht="12.75" customHeight="1">
      <c r="B18" s="86" t="s">
        <v>26</v>
      </c>
      <c r="C18" s="87"/>
      <c r="D18" s="87"/>
      <c r="E18" s="87"/>
      <c r="F18" s="87"/>
      <c r="G18" s="87"/>
      <c r="H18" s="87"/>
      <c r="I18" s="87"/>
      <c r="J18" s="87"/>
      <c r="K18" s="88"/>
      <c r="L18" s="60">
        <v>401</v>
      </c>
      <c r="M18" s="60">
        <v>402</v>
      </c>
      <c r="N18" s="60">
        <v>403</v>
      </c>
      <c r="O18" s="60">
        <v>404</v>
      </c>
      <c r="P18" s="60">
        <v>405</v>
      </c>
      <c r="Q18" s="60">
        <v>406</v>
      </c>
      <c r="R18" s="60">
        <v>407</v>
      </c>
      <c r="S18" s="60">
        <v>408</v>
      </c>
      <c r="T18" s="60">
        <v>409</v>
      </c>
      <c r="U18" s="60">
        <v>410</v>
      </c>
      <c r="V18" s="60">
        <v>411</v>
      </c>
      <c r="W18" s="60">
        <v>412</v>
      </c>
      <c r="X18" s="60">
        <v>413</v>
      </c>
      <c r="Y18" s="60">
        <v>414</v>
      </c>
      <c r="Z18" s="60">
        <v>415</v>
      </c>
      <c r="AA18" s="60">
        <v>416</v>
      </c>
      <c r="AB18" s="58" t="s">
        <v>148</v>
      </c>
      <c r="AC18" s="61"/>
    </row>
    <row r="19" spans="1:29" ht="12.75" customHeight="1">
      <c r="A19" s="14"/>
      <c r="B19" s="44"/>
      <c r="C19" s="21"/>
      <c r="D19" s="21"/>
      <c r="E19" s="21"/>
      <c r="F19" s="21"/>
      <c r="G19" s="21"/>
      <c r="H19" s="21"/>
      <c r="I19" s="21"/>
      <c r="J19" s="21"/>
      <c r="K19" s="21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  <c r="Z19" s="46"/>
      <c r="AA19" s="46"/>
      <c r="AB19" s="46"/>
      <c r="AC19" s="46"/>
    </row>
    <row r="20" spans="1:29" ht="12.75" customHeight="1">
      <c r="A20" s="14"/>
      <c r="B20" s="89" t="s">
        <v>173</v>
      </c>
      <c r="C20" s="89"/>
      <c r="D20" s="89"/>
      <c r="E20" s="89"/>
      <c r="F20" s="89"/>
      <c r="G20" s="89"/>
      <c r="H20" s="89"/>
      <c r="I20" s="89"/>
      <c r="J20" s="90"/>
      <c r="K20" s="63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104"/>
    </row>
    <row r="21" spans="1:29" s="16" customFormat="1" ht="12.75">
      <c r="A21" s="15"/>
      <c r="B21" s="92" t="s">
        <v>158</v>
      </c>
      <c r="C21" s="92"/>
      <c r="D21" s="92"/>
      <c r="E21" s="92"/>
      <c r="F21" s="92"/>
      <c r="G21" s="92"/>
      <c r="H21" s="92"/>
      <c r="I21" s="92"/>
      <c r="J21" s="92"/>
      <c r="K21" s="66" t="s">
        <v>174</v>
      </c>
      <c r="L21" s="76">
        <v>389</v>
      </c>
      <c r="M21" s="76">
        <v>56</v>
      </c>
      <c r="N21" s="76">
        <v>968</v>
      </c>
      <c r="O21" s="76">
        <v>888</v>
      </c>
      <c r="P21" s="76">
        <v>24</v>
      </c>
      <c r="Q21" s="76">
        <v>1029</v>
      </c>
      <c r="R21" s="76">
        <v>265</v>
      </c>
      <c r="S21" s="76">
        <v>2</v>
      </c>
      <c r="T21" s="76">
        <v>212</v>
      </c>
      <c r="U21" s="76">
        <v>13</v>
      </c>
      <c r="V21" s="76">
        <v>34</v>
      </c>
      <c r="W21" s="76">
        <v>20</v>
      </c>
      <c r="X21" s="76">
        <v>273</v>
      </c>
      <c r="Y21" s="76">
        <v>56</v>
      </c>
      <c r="Z21" s="76">
        <v>242</v>
      </c>
      <c r="AA21" s="76">
        <v>26</v>
      </c>
      <c r="AB21" s="76">
        <f>SUM(L21:AA21)</f>
        <v>4497</v>
      </c>
      <c r="AC21" s="69">
        <v>44858</v>
      </c>
    </row>
    <row r="22" spans="1:29" s="16" customFormat="1" ht="12.75">
      <c r="A22" s="15"/>
      <c r="B22" s="92" t="s">
        <v>175</v>
      </c>
      <c r="C22" s="92"/>
      <c r="D22" s="92"/>
      <c r="E22" s="92"/>
      <c r="F22" s="92"/>
      <c r="G22" s="92"/>
      <c r="H22" s="92"/>
      <c r="I22" s="92"/>
      <c r="J22" s="92"/>
      <c r="K22" s="66" t="s">
        <v>176</v>
      </c>
      <c r="L22" s="76">
        <v>797</v>
      </c>
      <c r="M22" s="76">
        <v>110</v>
      </c>
      <c r="N22" s="76">
        <v>2257</v>
      </c>
      <c r="O22" s="76">
        <v>1735</v>
      </c>
      <c r="P22" s="76">
        <v>67</v>
      </c>
      <c r="Q22" s="76">
        <v>2129</v>
      </c>
      <c r="R22" s="76">
        <v>489</v>
      </c>
      <c r="S22" s="76">
        <v>2</v>
      </c>
      <c r="T22" s="76">
        <v>431</v>
      </c>
      <c r="U22" s="76">
        <v>91</v>
      </c>
      <c r="V22" s="76">
        <v>55</v>
      </c>
      <c r="W22" s="76">
        <v>83</v>
      </c>
      <c r="X22" s="76">
        <v>638</v>
      </c>
      <c r="Y22" s="76">
        <v>92</v>
      </c>
      <c r="Z22" s="76">
        <v>541</v>
      </c>
      <c r="AA22" s="76">
        <v>82</v>
      </c>
      <c r="AB22" s="76">
        <f>SUM(L22:AA22)</f>
        <v>9599</v>
      </c>
      <c r="AC22" s="69">
        <v>148309</v>
      </c>
    </row>
    <row r="23" spans="1:29" s="16" customFormat="1" ht="12.75">
      <c r="A23" s="15"/>
      <c r="B23" s="93"/>
      <c r="C23" s="71"/>
      <c r="D23" s="71"/>
      <c r="E23" s="71"/>
      <c r="F23" s="71"/>
      <c r="G23" s="71"/>
      <c r="H23" s="71"/>
      <c r="I23" s="71"/>
      <c r="J23" s="71"/>
      <c r="K23" s="71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94"/>
    </row>
    <row r="24" spans="1:29" s="16" customFormat="1" ht="12.75">
      <c r="A24" s="15"/>
      <c r="B24" s="89" t="s">
        <v>177</v>
      </c>
      <c r="C24" s="89"/>
      <c r="D24" s="89"/>
      <c r="E24" s="89"/>
      <c r="F24" s="89"/>
      <c r="G24" s="89"/>
      <c r="H24" s="89"/>
      <c r="I24" s="89"/>
      <c r="J24" s="90"/>
      <c r="K24" s="63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94"/>
    </row>
    <row r="25" spans="1:29" s="16" customFormat="1" ht="12.75">
      <c r="A25" s="15"/>
      <c r="B25" s="92" t="s">
        <v>158</v>
      </c>
      <c r="C25" s="92"/>
      <c r="D25" s="92"/>
      <c r="E25" s="92"/>
      <c r="F25" s="92"/>
      <c r="G25" s="92"/>
      <c r="H25" s="92"/>
      <c r="I25" s="92"/>
      <c r="J25" s="92"/>
      <c r="K25" s="66" t="s">
        <v>178</v>
      </c>
      <c r="L25" s="76">
        <v>698</v>
      </c>
      <c r="M25" s="76">
        <v>729</v>
      </c>
      <c r="N25" s="76">
        <v>2574</v>
      </c>
      <c r="O25" s="76">
        <v>1004</v>
      </c>
      <c r="P25" s="76">
        <v>97</v>
      </c>
      <c r="Q25" s="76">
        <v>2104</v>
      </c>
      <c r="R25" s="76">
        <v>335</v>
      </c>
      <c r="S25" s="76">
        <v>110</v>
      </c>
      <c r="T25" s="76">
        <v>342</v>
      </c>
      <c r="U25" s="76">
        <v>75</v>
      </c>
      <c r="V25" s="76">
        <v>126</v>
      </c>
      <c r="W25" s="76">
        <v>215</v>
      </c>
      <c r="X25" s="76">
        <v>397</v>
      </c>
      <c r="Y25" s="76">
        <v>41</v>
      </c>
      <c r="Z25" s="76">
        <v>533</v>
      </c>
      <c r="AA25" s="76">
        <v>47</v>
      </c>
      <c r="AB25" s="76">
        <f>SUM(L25:AA25)</f>
        <v>9427</v>
      </c>
      <c r="AC25" s="69">
        <v>198238</v>
      </c>
    </row>
    <row r="26" spans="1:29" s="16" customFormat="1" ht="14.25" customHeight="1">
      <c r="A26" s="15"/>
      <c r="B26" s="92" t="s">
        <v>175</v>
      </c>
      <c r="C26" s="92"/>
      <c r="D26" s="92"/>
      <c r="E26" s="92"/>
      <c r="F26" s="92"/>
      <c r="G26" s="92"/>
      <c r="H26" s="92"/>
      <c r="I26" s="92"/>
      <c r="J26" s="92"/>
      <c r="K26" s="66" t="s">
        <v>179</v>
      </c>
      <c r="L26" s="76">
        <v>1560</v>
      </c>
      <c r="M26" s="76">
        <v>1209</v>
      </c>
      <c r="N26" s="76">
        <v>5551</v>
      </c>
      <c r="O26" s="76">
        <v>1656</v>
      </c>
      <c r="P26" s="76">
        <v>149</v>
      </c>
      <c r="Q26" s="76">
        <v>3816</v>
      </c>
      <c r="R26" s="76">
        <v>516</v>
      </c>
      <c r="S26" s="76">
        <v>161</v>
      </c>
      <c r="T26" s="76">
        <v>555</v>
      </c>
      <c r="U26" s="76">
        <v>146</v>
      </c>
      <c r="V26" s="76">
        <v>207</v>
      </c>
      <c r="W26" s="76">
        <v>446</v>
      </c>
      <c r="X26" s="76">
        <v>703</v>
      </c>
      <c r="Y26" s="76">
        <v>77</v>
      </c>
      <c r="Z26" s="76">
        <v>1517</v>
      </c>
      <c r="AA26" s="76">
        <v>106</v>
      </c>
      <c r="AB26" s="76">
        <f>SUM(L26:AA26)</f>
        <v>18375</v>
      </c>
      <c r="AC26" s="69">
        <v>443760</v>
      </c>
    </row>
    <row r="27" spans="1:29" ht="12.75">
      <c r="A27" s="14"/>
      <c r="B27" s="93"/>
      <c r="C27" s="77"/>
      <c r="D27" s="77"/>
      <c r="E27" s="77"/>
      <c r="F27" s="77"/>
      <c r="G27" s="77"/>
      <c r="H27" s="77"/>
      <c r="I27" s="77"/>
      <c r="J27" s="77"/>
      <c r="K27" s="77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94"/>
    </row>
    <row r="28" spans="1:29" ht="12.75">
      <c r="A28" s="14"/>
      <c r="B28" s="89" t="s">
        <v>180</v>
      </c>
      <c r="C28" s="89"/>
      <c r="D28" s="89"/>
      <c r="E28" s="89"/>
      <c r="F28" s="89"/>
      <c r="G28" s="89"/>
      <c r="H28" s="89"/>
      <c r="I28" s="89"/>
      <c r="J28" s="90"/>
      <c r="K28" s="63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94"/>
    </row>
    <row r="29" spans="1:29" ht="12.75">
      <c r="A29" s="14"/>
      <c r="B29" s="92" t="s">
        <v>158</v>
      </c>
      <c r="C29" s="92"/>
      <c r="D29" s="92"/>
      <c r="E29" s="92"/>
      <c r="F29" s="92"/>
      <c r="G29" s="92"/>
      <c r="H29" s="92"/>
      <c r="I29" s="92"/>
      <c r="J29" s="92"/>
      <c r="K29" s="66" t="s">
        <v>181</v>
      </c>
      <c r="L29" s="76">
        <v>66</v>
      </c>
      <c r="M29" s="76">
        <v>33</v>
      </c>
      <c r="N29" s="76">
        <v>25</v>
      </c>
      <c r="O29" s="76">
        <v>111</v>
      </c>
      <c r="P29" s="76">
        <v>1</v>
      </c>
      <c r="Q29" s="76">
        <v>47</v>
      </c>
      <c r="R29" s="76">
        <v>16</v>
      </c>
      <c r="S29" s="76">
        <v>1</v>
      </c>
      <c r="T29" s="76">
        <v>20</v>
      </c>
      <c r="U29" s="105">
        <v>9</v>
      </c>
      <c r="V29" s="105">
        <v>3</v>
      </c>
      <c r="W29" s="76">
        <v>7</v>
      </c>
      <c r="X29" s="76">
        <v>31</v>
      </c>
      <c r="Y29" s="76">
        <v>11</v>
      </c>
      <c r="Z29" s="105">
        <v>31</v>
      </c>
      <c r="AA29" s="105">
        <v>7</v>
      </c>
      <c r="AB29" s="76">
        <f>SUM(L29:AA29)</f>
        <v>419</v>
      </c>
      <c r="AC29" s="69">
        <v>9488</v>
      </c>
    </row>
    <row r="30" spans="1:29" ht="12.75">
      <c r="A30" s="14"/>
      <c r="B30" s="92" t="s">
        <v>175</v>
      </c>
      <c r="C30" s="92"/>
      <c r="D30" s="92"/>
      <c r="E30" s="92"/>
      <c r="F30" s="92"/>
      <c r="G30" s="92"/>
      <c r="H30" s="92"/>
      <c r="I30" s="92"/>
      <c r="J30" s="92"/>
      <c r="K30" s="66" t="s">
        <v>182</v>
      </c>
      <c r="L30" s="76">
        <v>188</v>
      </c>
      <c r="M30" s="76">
        <v>90</v>
      </c>
      <c r="N30" s="76">
        <v>42</v>
      </c>
      <c r="O30" s="76">
        <v>307</v>
      </c>
      <c r="P30" s="76">
        <v>2</v>
      </c>
      <c r="Q30" s="76">
        <v>152</v>
      </c>
      <c r="R30" s="76">
        <v>35</v>
      </c>
      <c r="S30" s="76">
        <v>1</v>
      </c>
      <c r="T30" s="76">
        <v>36</v>
      </c>
      <c r="U30" s="105">
        <v>23</v>
      </c>
      <c r="V30" s="105">
        <v>4</v>
      </c>
      <c r="W30" s="76">
        <v>21</v>
      </c>
      <c r="X30" s="76">
        <v>64</v>
      </c>
      <c r="Y30" s="76">
        <v>28</v>
      </c>
      <c r="Z30" s="105">
        <v>58</v>
      </c>
      <c r="AA30" s="105">
        <v>24</v>
      </c>
      <c r="AB30" s="76">
        <f>SUM(L30:AA30)</f>
        <v>1075</v>
      </c>
      <c r="AC30" s="69">
        <v>34043</v>
      </c>
    </row>
    <row r="31" spans="1:29" ht="12.75">
      <c r="A31" s="14"/>
      <c r="B31" s="93"/>
      <c r="C31" s="77"/>
      <c r="D31" s="77"/>
      <c r="E31" s="77"/>
      <c r="F31" s="77"/>
      <c r="G31" s="77"/>
      <c r="H31" s="77"/>
      <c r="I31" s="77"/>
      <c r="J31" s="77"/>
      <c r="K31" s="77"/>
      <c r="L31" s="72"/>
      <c r="M31" s="72"/>
      <c r="N31" s="72"/>
      <c r="O31" s="72"/>
      <c r="P31" s="72"/>
      <c r="Q31" s="72"/>
      <c r="R31" s="72"/>
      <c r="S31" s="72"/>
      <c r="T31" s="72"/>
      <c r="U31" s="106"/>
      <c r="V31" s="106"/>
      <c r="W31" s="72"/>
      <c r="X31" s="72"/>
      <c r="Y31" s="72"/>
      <c r="Z31" s="72"/>
      <c r="AA31" s="72"/>
      <c r="AB31" s="72"/>
      <c r="AC31" s="94"/>
    </row>
    <row r="32" spans="1:29" ht="12.75">
      <c r="A32" s="14"/>
      <c r="B32" s="89" t="s">
        <v>183</v>
      </c>
      <c r="C32" s="89"/>
      <c r="D32" s="89"/>
      <c r="E32" s="89"/>
      <c r="F32" s="89"/>
      <c r="G32" s="89"/>
      <c r="H32" s="89"/>
      <c r="I32" s="89"/>
      <c r="J32" s="90"/>
      <c r="K32" s="63"/>
      <c r="L32" s="74"/>
      <c r="M32" s="74"/>
      <c r="N32" s="74"/>
      <c r="O32" s="74"/>
      <c r="P32" s="74"/>
      <c r="Q32" s="74"/>
      <c r="R32" s="74"/>
      <c r="S32" s="74"/>
      <c r="T32" s="74"/>
      <c r="U32" s="107"/>
      <c r="V32" s="107"/>
      <c r="W32" s="74"/>
      <c r="X32" s="74"/>
      <c r="Y32" s="74"/>
      <c r="Z32" s="74"/>
      <c r="AA32" s="74"/>
      <c r="AB32" s="74"/>
      <c r="AC32" s="94"/>
    </row>
    <row r="33" spans="1:29" ht="12.75">
      <c r="A33" s="14"/>
      <c r="B33" s="92" t="s">
        <v>158</v>
      </c>
      <c r="C33" s="92"/>
      <c r="D33" s="92"/>
      <c r="E33" s="92"/>
      <c r="F33" s="92"/>
      <c r="G33" s="92"/>
      <c r="H33" s="92"/>
      <c r="I33" s="92"/>
      <c r="J33" s="92"/>
      <c r="K33" s="66" t="s">
        <v>184</v>
      </c>
      <c r="L33" s="76">
        <v>30</v>
      </c>
      <c r="M33" s="76">
        <v>3</v>
      </c>
      <c r="N33" s="105">
        <v>13</v>
      </c>
      <c r="O33" s="76">
        <v>7</v>
      </c>
      <c r="P33" s="76">
        <v>1</v>
      </c>
      <c r="Q33" s="76">
        <v>124</v>
      </c>
      <c r="R33" s="76">
        <v>6</v>
      </c>
      <c r="S33" s="105">
        <v>1</v>
      </c>
      <c r="T33" s="76">
        <v>2</v>
      </c>
      <c r="U33" s="105">
        <v>0</v>
      </c>
      <c r="V33" s="105">
        <v>0</v>
      </c>
      <c r="W33" s="76">
        <v>14</v>
      </c>
      <c r="X33" s="105">
        <v>1</v>
      </c>
      <c r="Y33" s="76">
        <v>3</v>
      </c>
      <c r="Z33" s="105">
        <v>2</v>
      </c>
      <c r="AA33" s="105">
        <v>16</v>
      </c>
      <c r="AB33" s="76">
        <f>SUM(L33:AA33)</f>
        <v>223</v>
      </c>
      <c r="AC33" s="76">
        <v>10391</v>
      </c>
    </row>
    <row r="34" spans="1:29" ht="12.75" customHeight="1">
      <c r="A34" s="14"/>
      <c r="B34" s="92" t="s">
        <v>175</v>
      </c>
      <c r="C34" s="92"/>
      <c r="D34" s="92"/>
      <c r="E34" s="92"/>
      <c r="F34" s="92"/>
      <c r="G34" s="92"/>
      <c r="H34" s="92"/>
      <c r="I34" s="92"/>
      <c r="J34" s="92"/>
      <c r="K34" s="66" t="s">
        <v>185</v>
      </c>
      <c r="L34" s="76">
        <v>229</v>
      </c>
      <c r="M34" s="76">
        <v>21</v>
      </c>
      <c r="N34" s="105">
        <v>38</v>
      </c>
      <c r="O34" s="76">
        <v>32</v>
      </c>
      <c r="P34" s="76">
        <v>10</v>
      </c>
      <c r="Q34" s="76">
        <v>627</v>
      </c>
      <c r="R34" s="76">
        <v>40</v>
      </c>
      <c r="S34" s="105">
        <v>3</v>
      </c>
      <c r="T34" s="76">
        <v>21</v>
      </c>
      <c r="U34" s="105">
        <v>0</v>
      </c>
      <c r="V34" s="105">
        <v>0</v>
      </c>
      <c r="W34" s="76">
        <v>51</v>
      </c>
      <c r="X34" s="105">
        <v>2</v>
      </c>
      <c r="Y34" s="76">
        <v>9</v>
      </c>
      <c r="Z34" s="105">
        <v>3</v>
      </c>
      <c r="AA34" s="105">
        <v>58</v>
      </c>
      <c r="AB34" s="76">
        <f>SUM(L34:AA34)</f>
        <v>1144</v>
      </c>
      <c r="AC34" s="69">
        <v>61424</v>
      </c>
    </row>
    <row r="35" spans="1:29" ht="12.75">
      <c r="A35" s="14"/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74"/>
      <c r="M35" s="74"/>
      <c r="N35" s="74"/>
      <c r="O35" s="74"/>
      <c r="P35" s="74"/>
      <c r="Q35" s="74"/>
      <c r="R35" s="74"/>
      <c r="S35" s="107"/>
      <c r="T35" s="74"/>
      <c r="U35" s="107"/>
      <c r="V35" s="107"/>
      <c r="W35" s="74"/>
      <c r="X35" s="74"/>
      <c r="Y35" s="74"/>
      <c r="Z35" s="74"/>
      <c r="AA35" s="74"/>
      <c r="AB35" s="74"/>
      <c r="AC35" s="94"/>
    </row>
    <row r="36" spans="1:29" ht="12.75">
      <c r="A36" s="14"/>
      <c r="B36" s="89" t="s">
        <v>186</v>
      </c>
      <c r="C36" s="89"/>
      <c r="D36" s="89"/>
      <c r="E36" s="89"/>
      <c r="F36" s="89"/>
      <c r="G36" s="89"/>
      <c r="H36" s="89"/>
      <c r="I36" s="89"/>
      <c r="J36" s="90"/>
      <c r="K36" s="63"/>
      <c r="L36" s="74"/>
      <c r="M36" s="74"/>
      <c r="N36" s="74"/>
      <c r="O36" s="74"/>
      <c r="P36" s="74"/>
      <c r="Q36" s="74"/>
      <c r="R36" s="74"/>
      <c r="S36" s="107"/>
      <c r="T36" s="74"/>
      <c r="U36" s="107"/>
      <c r="V36" s="107"/>
      <c r="W36" s="74"/>
      <c r="X36" s="74"/>
      <c r="Y36" s="74"/>
      <c r="Z36" s="74"/>
      <c r="AA36" s="74"/>
      <c r="AB36" s="74"/>
      <c r="AC36" s="94"/>
    </row>
    <row r="37" spans="1:29" ht="12.75">
      <c r="A37" s="14"/>
      <c r="B37" s="92" t="s">
        <v>158</v>
      </c>
      <c r="C37" s="92"/>
      <c r="D37" s="92"/>
      <c r="E37" s="92"/>
      <c r="F37" s="92"/>
      <c r="G37" s="92"/>
      <c r="H37" s="92"/>
      <c r="I37" s="92"/>
      <c r="J37" s="92"/>
      <c r="K37" s="66" t="s">
        <v>187</v>
      </c>
      <c r="L37" s="76">
        <v>16</v>
      </c>
      <c r="M37" s="105">
        <v>0</v>
      </c>
      <c r="N37" s="76">
        <v>10</v>
      </c>
      <c r="O37" s="76">
        <v>77</v>
      </c>
      <c r="P37" s="76">
        <v>1</v>
      </c>
      <c r="Q37" s="76">
        <v>189</v>
      </c>
      <c r="R37" s="76">
        <v>63</v>
      </c>
      <c r="S37" s="105">
        <v>0</v>
      </c>
      <c r="T37" s="76">
        <v>17</v>
      </c>
      <c r="U37" s="105">
        <v>1</v>
      </c>
      <c r="V37" s="105">
        <v>0</v>
      </c>
      <c r="W37" s="105">
        <v>6</v>
      </c>
      <c r="X37" s="76">
        <v>233</v>
      </c>
      <c r="Y37" s="105">
        <v>2</v>
      </c>
      <c r="Z37" s="105">
        <v>44</v>
      </c>
      <c r="AA37" s="105">
        <v>0</v>
      </c>
      <c r="AB37" s="76">
        <f>SUM(L37:AA37)</f>
        <v>659</v>
      </c>
      <c r="AC37" s="76">
        <v>5689</v>
      </c>
    </row>
    <row r="38" spans="1:29" ht="12.75" customHeight="1">
      <c r="A38" s="14"/>
      <c r="B38" s="92" t="s">
        <v>175</v>
      </c>
      <c r="C38" s="92"/>
      <c r="D38" s="92"/>
      <c r="E38" s="92"/>
      <c r="F38" s="92"/>
      <c r="G38" s="92"/>
      <c r="H38" s="92"/>
      <c r="I38" s="92"/>
      <c r="J38" s="92"/>
      <c r="K38" s="66" t="s">
        <v>188</v>
      </c>
      <c r="L38" s="76">
        <v>38</v>
      </c>
      <c r="M38" s="105">
        <v>0</v>
      </c>
      <c r="N38" s="76">
        <v>19</v>
      </c>
      <c r="O38" s="76">
        <v>90</v>
      </c>
      <c r="P38" s="76">
        <v>1</v>
      </c>
      <c r="Q38" s="76">
        <v>243</v>
      </c>
      <c r="R38" s="76">
        <v>77</v>
      </c>
      <c r="S38" s="105">
        <v>0</v>
      </c>
      <c r="T38" s="76">
        <v>20</v>
      </c>
      <c r="U38" s="105">
        <v>1</v>
      </c>
      <c r="V38" s="105">
        <v>0</v>
      </c>
      <c r="W38" s="105">
        <v>12</v>
      </c>
      <c r="X38" s="76">
        <v>343</v>
      </c>
      <c r="Y38" s="105">
        <v>5</v>
      </c>
      <c r="Z38" s="105">
        <v>112</v>
      </c>
      <c r="AA38" s="105">
        <v>0</v>
      </c>
      <c r="AB38" s="76">
        <f>SUM(L38:AA38)</f>
        <v>961</v>
      </c>
      <c r="AC38" s="69">
        <v>9263</v>
      </c>
    </row>
    <row r="39" spans="1:29" ht="12.75" customHeight="1">
      <c r="A39" s="14"/>
      <c r="B39" s="99"/>
      <c r="C39" s="108"/>
      <c r="D39" s="108"/>
      <c r="E39" s="108"/>
      <c r="F39" s="108"/>
      <c r="G39" s="108"/>
      <c r="H39" s="108"/>
      <c r="I39" s="108"/>
      <c r="J39" s="109"/>
      <c r="K39" s="99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1"/>
    </row>
    <row r="40" spans="1:29" ht="12.75">
      <c r="A40" s="14"/>
      <c r="B40" s="89" t="s">
        <v>189</v>
      </c>
      <c r="C40" s="89"/>
      <c r="D40" s="89"/>
      <c r="E40" s="89"/>
      <c r="F40" s="89"/>
      <c r="G40" s="89"/>
      <c r="H40" s="89"/>
      <c r="I40" s="89"/>
      <c r="J40" s="90"/>
      <c r="K40" s="63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94"/>
    </row>
    <row r="41" spans="1:29" ht="12.75">
      <c r="A41" s="14"/>
      <c r="B41" s="92" t="s">
        <v>158</v>
      </c>
      <c r="C41" s="92"/>
      <c r="D41" s="92"/>
      <c r="E41" s="92"/>
      <c r="F41" s="92"/>
      <c r="G41" s="92"/>
      <c r="H41" s="92"/>
      <c r="I41" s="92"/>
      <c r="J41" s="92"/>
      <c r="K41" s="66" t="s">
        <v>190</v>
      </c>
      <c r="L41" s="76">
        <v>331</v>
      </c>
      <c r="M41" s="76">
        <v>101</v>
      </c>
      <c r="N41" s="76">
        <v>400</v>
      </c>
      <c r="O41" s="76">
        <v>263</v>
      </c>
      <c r="P41" s="76">
        <v>18</v>
      </c>
      <c r="Q41" s="76">
        <v>409</v>
      </c>
      <c r="R41" s="76">
        <v>255</v>
      </c>
      <c r="S41" s="76">
        <v>27</v>
      </c>
      <c r="T41" s="76">
        <v>160</v>
      </c>
      <c r="U41" s="76">
        <v>97</v>
      </c>
      <c r="V41" s="76">
        <v>36</v>
      </c>
      <c r="W41" s="76">
        <v>100</v>
      </c>
      <c r="X41" s="76">
        <v>142</v>
      </c>
      <c r="Y41" s="76">
        <v>78</v>
      </c>
      <c r="Z41" s="76">
        <v>117</v>
      </c>
      <c r="AA41" s="76">
        <v>57</v>
      </c>
      <c r="AB41" s="76">
        <f>SUM(L41:AA41)</f>
        <v>2591</v>
      </c>
      <c r="AC41" s="69">
        <v>29880</v>
      </c>
    </row>
    <row r="42" spans="1:29" ht="12.75">
      <c r="A42" s="14"/>
      <c r="B42" s="92" t="s">
        <v>175</v>
      </c>
      <c r="C42" s="92"/>
      <c r="D42" s="92"/>
      <c r="E42" s="92"/>
      <c r="F42" s="92"/>
      <c r="G42" s="92"/>
      <c r="H42" s="92"/>
      <c r="I42" s="92"/>
      <c r="J42" s="92"/>
      <c r="K42" s="66" t="s">
        <v>191</v>
      </c>
      <c r="L42" s="76">
        <v>1109</v>
      </c>
      <c r="M42" s="76">
        <v>363</v>
      </c>
      <c r="N42" s="76">
        <v>1348</v>
      </c>
      <c r="O42" s="76">
        <v>843</v>
      </c>
      <c r="P42" s="76">
        <v>150</v>
      </c>
      <c r="Q42" s="76">
        <v>1768</v>
      </c>
      <c r="R42" s="76">
        <v>991</v>
      </c>
      <c r="S42" s="76">
        <v>98</v>
      </c>
      <c r="T42" s="76">
        <v>677</v>
      </c>
      <c r="U42" s="76">
        <v>425</v>
      </c>
      <c r="V42" s="76">
        <v>81</v>
      </c>
      <c r="W42" s="76">
        <v>403</v>
      </c>
      <c r="X42" s="76">
        <v>544</v>
      </c>
      <c r="Y42" s="76">
        <v>329</v>
      </c>
      <c r="Z42" s="76">
        <v>490</v>
      </c>
      <c r="AA42" s="76">
        <v>167</v>
      </c>
      <c r="AB42" s="76">
        <f>SUM(L42:AA42)</f>
        <v>9786</v>
      </c>
      <c r="AC42" s="69">
        <v>103626</v>
      </c>
    </row>
    <row r="43" spans="1:29" ht="12.75">
      <c r="A43" s="14"/>
      <c r="B43" s="99"/>
      <c r="C43" s="108"/>
      <c r="D43" s="108"/>
      <c r="E43" s="108"/>
      <c r="F43" s="108"/>
      <c r="G43" s="108"/>
      <c r="H43" s="108"/>
      <c r="I43" s="108"/>
      <c r="J43" s="109"/>
      <c r="K43" s="99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2"/>
    </row>
    <row r="44" spans="1:29" ht="13.5" customHeight="1">
      <c r="A44" s="14"/>
      <c r="B44" s="113" t="s">
        <v>155</v>
      </c>
      <c r="C44" s="114"/>
      <c r="D44" s="114"/>
      <c r="E44" s="114"/>
      <c r="F44" s="114"/>
      <c r="G44" s="114"/>
      <c r="H44" s="114"/>
      <c r="I44" s="114"/>
      <c r="J44" s="115"/>
      <c r="K44" s="99"/>
      <c r="L44" s="116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8"/>
    </row>
    <row r="45" spans="1:29" ht="12.75" customHeight="1">
      <c r="A45" s="14"/>
      <c r="B45" s="119" t="s">
        <v>192</v>
      </c>
      <c r="C45" s="120"/>
      <c r="D45" s="120"/>
      <c r="E45" s="120"/>
      <c r="F45" s="120"/>
      <c r="G45" s="120"/>
      <c r="H45" s="120"/>
      <c r="I45" s="120"/>
      <c r="J45" s="121"/>
      <c r="K45" s="66" t="s">
        <v>193</v>
      </c>
      <c r="L45" s="76">
        <f>SUM(L21+L25+L29+L33+L37+L41)</f>
        <v>1530</v>
      </c>
      <c r="M45" s="76">
        <f aca="true" t="shared" si="0" ref="M45:AC45">SUM(M21+M25+M29+M33+M37+M41)</f>
        <v>922</v>
      </c>
      <c r="N45" s="76">
        <f t="shared" si="0"/>
        <v>3990</v>
      </c>
      <c r="O45" s="76">
        <f t="shared" si="0"/>
        <v>2350</v>
      </c>
      <c r="P45" s="76">
        <f t="shared" si="0"/>
        <v>142</v>
      </c>
      <c r="Q45" s="76">
        <f t="shared" si="0"/>
        <v>3902</v>
      </c>
      <c r="R45" s="76">
        <f t="shared" si="0"/>
        <v>940</v>
      </c>
      <c r="S45" s="76">
        <f t="shared" si="0"/>
        <v>141</v>
      </c>
      <c r="T45" s="76">
        <f t="shared" si="0"/>
        <v>753</v>
      </c>
      <c r="U45" s="76">
        <f t="shared" si="0"/>
        <v>195</v>
      </c>
      <c r="V45" s="76">
        <f t="shared" si="0"/>
        <v>199</v>
      </c>
      <c r="W45" s="76">
        <f t="shared" si="0"/>
        <v>362</v>
      </c>
      <c r="X45" s="76">
        <f t="shared" si="0"/>
        <v>1077</v>
      </c>
      <c r="Y45" s="76">
        <f t="shared" si="0"/>
        <v>191</v>
      </c>
      <c r="Z45" s="76">
        <f t="shared" si="0"/>
        <v>969</v>
      </c>
      <c r="AA45" s="76">
        <f t="shared" si="0"/>
        <v>153</v>
      </c>
      <c r="AB45" s="76">
        <f t="shared" si="0"/>
        <v>17816</v>
      </c>
      <c r="AC45" s="76">
        <f t="shared" si="0"/>
        <v>298544</v>
      </c>
    </row>
    <row r="46" spans="1:29" ht="13.5" customHeight="1">
      <c r="A46" s="14"/>
      <c r="B46" s="119" t="s">
        <v>194</v>
      </c>
      <c r="C46" s="120"/>
      <c r="D46" s="120"/>
      <c r="E46" s="120"/>
      <c r="F46" s="120"/>
      <c r="G46" s="120"/>
      <c r="H46" s="120"/>
      <c r="I46" s="120"/>
      <c r="J46" s="121"/>
      <c r="K46" s="66" t="s">
        <v>195</v>
      </c>
      <c r="L46" s="76">
        <f>SUM(L22+L26+L30+L34+L38+L42)</f>
        <v>3921</v>
      </c>
      <c r="M46" s="76">
        <f aca="true" t="shared" si="1" ref="M46:AC46">SUM(M22+M26+M30+M34+M38+M42)</f>
        <v>1793</v>
      </c>
      <c r="N46" s="76">
        <f t="shared" si="1"/>
        <v>9255</v>
      </c>
      <c r="O46" s="76">
        <f t="shared" si="1"/>
        <v>4663</v>
      </c>
      <c r="P46" s="76">
        <f t="shared" si="1"/>
        <v>379</v>
      </c>
      <c r="Q46" s="76">
        <f t="shared" si="1"/>
        <v>8735</v>
      </c>
      <c r="R46" s="76">
        <f t="shared" si="1"/>
        <v>2148</v>
      </c>
      <c r="S46" s="76">
        <f t="shared" si="1"/>
        <v>265</v>
      </c>
      <c r="T46" s="76">
        <f t="shared" si="1"/>
        <v>1740</v>
      </c>
      <c r="U46" s="76">
        <f t="shared" si="1"/>
        <v>686</v>
      </c>
      <c r="V46" s="76">
        <f t="shared" si="1"/>
        <v>347</v>
      </c>
      <c r="W46" s="76">
        <f t="shared" si="1"/>
        <v>1016</v>
      </c>
      <c r="X46" s="76">
        <f t="shared" si="1"/>
        <v>2294</v>
      </c>
      <c r="Y46" s="76">
        <f t="shared" si="1"/>
        <v>540</v>
      </c>
      <c r="Z46" s="76">
        <f t="shared" si="1"/>
        <v>2721</v>
      </c>
      <c r="AA46" s="76">
        <f t="shared" si="1"/>
        <v>437</v>
      </c>
      <c r="AB46" s="76">
        <f t="shared" si="1"/>
        <v>40940</v>
      </c>
      <c r="AC46" s="76">
        <f t="shared" si="1"/>
        <v>800425</v>
      </c>
    </row>
    <row r="48" spans="1:29" ht="12.75" customHeight="1">
      <c r="A48" s="14"/>
      <c r="B48" s="26"/>
      <c r="C48" s="21"/>
      <c r="D48" s="21"/>
      <c r="E48" s="21"/>
      <c r="F48" s="21"/>
      <c r="G48" s="21"/>
      <c r="H48" s="21"/>
      <c r="I48" s="21"/>
      <c r="J48" s="21"/>
      <c r="K48" s="21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5"/>
      <c r="Z48" s="25"/>
      <c r="AA48" s="25"/>
      <c r="AB48" s="25"/>
      <c r="AC48" s="25"/>
    </row>
    <row r="49" spans="1:29" ht="12.75" customHeight="1">
      <c r="A49" s="14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5"/>
      <c r="Z49" s="25"/>
      <c r="AA49" s="25"/>
      <c r="AB49" s="25"/>
      <c r="AC49" s="25"/>
    </row>
    <row r="50" spans="1:29" ht="12.75" customHeight="1">
      <c r="A50" s="14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5"/>
      <c r="Z50" s="25"/>
      <c r="AA50" s="25"/>
      <c r="AB50" s="25"/>
      <c r="AC50" s="25"/>
    </row>
    <row r="51" spans="1:29" ht="12.75">
      <c r="A51" s="14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5"/>
      <c r="Z51" s="25"/>
      <c r="AA51" s="25"/>
      <c r="AB51" s="25"/>
      <c r="AC51" s="25"/>
    </row>
    <row r="52" spans="1:29" ht="12.75">
      <c r="A52" s="14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5"/>
      <c r="Z52" s="25"/>
      <c r="AA52" s="25"/>
      <c r="AB52" s="25"/>
      <c r="AC52" s="25"/>
    </row>
    <row r="53" spans="1:29" ht="12.75">
      <c r="A53" s="1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5"/>
      <c r="Z53" s="25"/>
      <c r="AA53" s="25"/>
      <c r="AB53" s="25"/>
      <c r="AC53" s="25"/>
    </row>
    <row r="54" spans="1:29" ht="12.75">
      <c r="A54" s="1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  <c r="Z54" s="25"/>
      <c r="AA54" s="25"/>
      <c r="AB54" s="25"/>
      <c r="AC54" s="25"/>
    </row>
    <row r="55" spans="1:29" ht="12.75">
      <c r="A55" s="14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5"/>
      <c r="Z55" s="25"/>
      <c r="AA55" s="25"/>
      <c r="AB55" s="25"/>
      <c r="AC55" s="25"/>
    </row>
    <row r="56" spans="1:29" ht="12.75">
      <c r="A56" s="14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5"/>
      <c r="Z56" s="25"/>
      <c r="AA56" s="25"/>
      <c r="AB56" s="25"/>
      <c r="AC56" s="25"/>
    </row>
    <row r="57" spans="1:29" ht="12.75">
      <c r="A57" s="14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5"/>
      <c r="Z57" s="25"/>
      <c r="AA57" s="25"/>
      <c r="AB57" s="25"/>
      <c r="AC57" s="25"/>
    </row>
    <row r="58" spans="1:29" ht="12.75">
      <c r="A58" s="14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5"/>
      <c r="Z58" s="25"/>
      <c r="AA58" s="25"/>
      <c r="AB58" s="25"/>
      <c r="AC58" s="25"/>
    </row>
    <row r="59" spans="1:29" ht="12.75">
      <c r="A59" s="14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5"/>
      <c r="AA59" s="25"/>
      <c r="AB59" s="25"/>
      <c r="AC59" s="25"/>
    </row>
    <row r="60" spans="1:29" ht="12.75">
      <c r="A60" s="1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5"/>
      <c r="AA60" s="25"/>
      <c r="AB60" s="25"/>
      <c r="AC60" s="25"/>
    </row>
    <row r="61" spans="1:29" ht="12.75">
      <c r="A61" s="14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5"/>
      <c r="AA61" s="25"/>
      <c r="AB61" s="25"/>
      <c r="AC61" s="25"/>
    </row>
    <row r="62" spans="1:29" ht="12.75">
      <c r="A62" s="14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5"/>
      <c r="AA62" s="25"/>
      <c r="AB62" s="25"/>
      <c r="AC62" s="25"/>
    </row>
    <row r="63" spans="1:29" ht="12.75">
      <c r="A63" s="14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  <c r="Z63" s="25"/>
      <c r="AA63" s="25"/>
      <c r="AB63" s="25"/>
      <c r="AC63" s="25"/>
    </row>
    <row r="64" spans="1:29" ht="12.75">
      <c r="A64" s="1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25"/>
      <c r="AA64" s="25"/>
      <c r="AB64" s="25"/>
      <c r="AC64" s="25"/>
    </row>
    <row r="65" spans="1:29" ht="12.75">
      <c r="A65" s="14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25"/>
      <c r="AA65" s="25"/>
      <c r="AB65" s="25"/>
      <c r="AC65" s="25"/>
    </row>
    <row r="66" spans="1:29" ht="12.75">
      <c r="A66" s="14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5"/>
      <c r="AA66" s="25"/>
      <c r="AB66" s="25"/>
      <c r="AC66" s="25"/>
    </row>
    <row r="67" spans="1:29" ht="12.75">
      <c r="A67" s="14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5"/>
      <c r="Z67" s="25"/>
      <c r="AA67" s="25"/>
      <c r="AB67" s="25"/>
      <c r="AC67" s="25"/>
    </row>
    <row r="68" spans="1:24" ht="12.75">
      <c r="A68" s="14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2.75">
      <c r="A69" s="14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2.75">
      <c r="A70" s="14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2.75">
      <c r="A71" s="14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2.75">
      <c r="A72" s="14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2.75">
      <c r="A73" s="1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2.75">
      <c r="A74" s="14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2.75">
      <c r="A75" s="1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2.75">
      <c r="A76" s="14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2.75">
      <c r="A77" s="14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2.75">
      <c r="A78" s="14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2.75">
      <c r="A79" s="14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2.75">
      <c r="A80" s="14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2.75">
      <c r="A81" s="14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2.75">
      <c r="A82" s="1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2.75">
      <c r="A83" s="1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2.75">
      <c r="A84" s="14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2.75">
      <c r="A85" s="1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2.75">
      <c r="A86" s="1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2.75">
      <c r="A87" s="14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2.75">
      <c r="A88" s="14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2.75">
      <c r="A89" s="14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2.75">
      <c r="A90" s="14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2.75">
      <c r="A91" s="14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2.75">
      <c r="A92" s="14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2.75">
      <c r="A93" s="14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2.75">
      <c r="A94" s="14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2.75">
      <c r="A95" s="14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2.75">
      <c r="A96" s="14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2.75">
      <c r="A97" s="14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2.75">
      <c r="A98" s="14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2.75">
      <c r="A99" s="14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2.75">
      <c r="A100" s="14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2.75">
      <c r="A101" s="14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2.75">
      <c r="A102" s="14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2.75">
      <c r="A103" s="14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2.75">
      <c r="A104" s="14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2.75">
      <c r="A105" s="14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2.75">
      <c r="A106" s="14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2.75">
      <c r="A107" s="14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2.75">
      <c r="A108" s="14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2.75">
      <c r="A109" s="14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2.75">
      <c r="A110" s="14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2.75">
      <c r="A111" s="14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2.75">
      <c r="A112" s="14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2.75">
      <c r="A113" s="14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2.75">
      <c r="A114" s="1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2.75">
      <c r="A115" s="1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2.75">
      <c r="A116" s="14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2.75">
      <c r="A117" s="14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2.75">
      <c r="A118" s="14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2.75">
      <c r="A119" s="14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2.75">
      <c r="A120" s="14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2.75">
      <c r="A121" s="14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2.75">
      <c r="A122" s="14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2.75">
      <c r="A123" s="14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2.75">
      <c r="A124" s="14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2.75">
      <c r="A125" s="14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2.75">
      <c r="A126" s="14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2.75">
      <c r="A127" s="14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2.75">
      <c r="A128" s="14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2.75">
      <c r="A129" s="14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2.75">
      <c r="A130" s="14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2.75">
      <c r="A131" s="14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2.75">
      <c r="A132" s="14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2.75">
      <c r="A133" s="14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2.75">
      <c r="A134" s="14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2.75">
      <c r="A135" s="14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2.75">
      <c r="A136" s="14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2.75">
      <c r="A137" s="14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2.75">
      <c r="A138" s="14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2.75">
      <c r="A139" s="14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2.75">
      <c r="A140" s="14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2.75">
      <c r="A141" s="14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2.75">
      <c r="A142" s="14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2.75">
      <c r="A143" s="14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2.75">
      <c r="A144" s="14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2.75">
      <c r="A145" s="1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2.75">
      <c r="A146" s="1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2.75">
      <c r="A147" s="1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2.75">
      <c r="A148" s="1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2.75">
      <c r="A149" s="14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2.75">
      <c r="A150" s="14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2.75">
      <c r="A151" s="14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2.75">
      <c r="A152" s="14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2.75">
      <c r="A153" s="14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2.75">
      <c r="A154" s="14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2.75">
      <c r="A155" s="14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2.75">
      <c r="A156" s="14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2.75">
      <c r="A157" s="14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2.75">
      <c r="A158" s="14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2.75">
      <c r="A159" s="14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2.75">
      <c r="A160" s="14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2.75">
      <c r="A161" s="14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2.75">
      <c r="A162" s="14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2.75">
      <c r="A163" s="14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2.75">
      <c r="A164" s="14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2.75">
      <c r="A165" s="14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2.75">
      <c r="A166" s="14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2.75">
      <c r="A167" s="14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2.75">
      <c r="A168" s="14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2.75">
      <c r="A169" s="14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2.75">
      <c r="A170" s="14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2.75">
      <c r="A171" s="14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2.75">
      <c r="A172" s="14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2.75">
      <c r="A173" s="14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2.75">
      <c r="A174" s="14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2.75">
      <c r="A175" s="14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2.75">
      <c r="A176" s="14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2.75">
      <c r="A177" s="14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2.75">
      <c r="A178" s="14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2.75">
      <c r="A179" s="14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2.75">
      <c r="A180" s="14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2.75">
      <c r="A181" s="14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2.75">
      <c r="A182" s="14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2.75">
      <c r="A183" s="14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2.75">
      <c r="A184" s="14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2.75">
      <c r="A185" s="14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2.75">
      <c r="A186" s="14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2.75">
      <c r="A187" s="14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2.75">
      <c r="A188" s="14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2.75">
      <c r="A189" s="14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2.75">
      <c r="A190" s="14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2.75">
      <c r="A191" s="14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2.75">
      <c r="A192" s="14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2.75">
      <c r="A193" s="14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2.75">
      <c r="A194" s="14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2.75">
      <c r="A195" s="14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2.75">
      <c r="A196" s="14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2.75">
      <c r="A197" s="14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2.75">
      <c r="A198" s="14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2.75">
      <c r="A199" s="14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2.75">
      <c r="A200" s="14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2.75">
      <c r="A201" s="14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2.75">
      <c r="A202" s="14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2.75">
      <c r="A203" s="14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2.75">
      <c r="A204" s="14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2.75">
      <c r="A205" s="14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2.75">
      <c r="A206" s="14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2.75">
      <c r="A207" s="14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2.75">
      <c r="A208" s="14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2.75">
      <c r="A209" s="14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2.75">
      <c r="A210" s="14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2.75">
      <c r="A211" s="14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2.75">
      <c r="A212" s="14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2:11" ht="12.75">
      <c r="B213" s="47"/>
      <c r="C213" s="47"/>
      <c r="D213" s="47"/>
      <c r="E213" s="47"/>
      <c r="F213" s="47"/>
      <c r="G213" s="47"/>
      <c r="H213" s="47"/>
      <c r="I213" s="47"/>
      <c r="J213" s="47"/>
      <c r="K213" s="47"/>
    </row>
    <row r="214" spans="2:11" ht="12.75">
      <c r="B214" s="47"/>
      <c r="C214" s="47"/>
      <c r="D214" s="47"/>
      <c r="E214" s="47"/>
      <c r="F214" s="47"/>
      <c r="G214" s="47"/>
      <c r="H214" s="47"/>
      <c r="I214" s="47"/>
      <c r="J214" s="47"/>
      <c r="K214" s="47"/>
    </row>
    <row r="215" spans="2:11" ht="12.75">
      <c r="B215" s="47"/>
      <c r="C215" s="47"/>
      <c r="D215" s="47"/>
      <c r="E215" s="47"/>
      <c r="F215" s="47"/>
      <c r="G215" s="47"/>
      <c r="H215" s="47"/>
      <c r="I215" s="47"/>
      <c r="J215" s="47"/>
      <c r="K215" s="47"/>
    </row>
    <row r="216" spans="2:11" ht="12.75">
      <c r="B216" s="47"/>
      <c r="C216" s="47"/>
      <c r="D216" s="47"/>
      <c r="E216" s="47"/>
      <c r="F216" s="47"/>
      <c r="G216" s="47"/>
      <c r="H216" s="47"/>
      <c r="I216" s="47"/>
      <c r="J216" s="47"/>
      <c r="K216" s="47"/>
    </row>
    <row r="217" spans="2:11" ht="12.75">
      <c r="B217" s="47"/>
      <c r="C217" s="47"/>
      <c r="D217" s="47"/>
      <c r="E217" s="47"/>
      <c r="F217" s="47"/>
      <c r="G217" s="47"/>
      <c r="H217" s="47"/>
      <c r="I217" s="47"/>
      <c r="J217" s="47"/>
      <c r="K217" s="47"/>
    </row>
    <row r="218" spans="2:11" ht="12.75">
      <c r="B218" s="47"/>
      <c r="C218" s="47"/>
      <c r="D218" s="47"/>
      <c r="E218" s="47"/>
      <c r="F218" s="47"/>
      <c r="G218" s="47"/>
      <c r="H218" s="47"/>
      <c r="I218" s="47"/>
      <c r="J218" s="47"/>
      <c r="K218" s="47"/>
    </row>
    <row r="219" spans="2:11" ht="12.75">
      <c r="B219" s="47"/>
      <c r="C219" s="47"/>
      <c r="D219" s="47"/>
      <c r="E219" s="47"/>
      <c r="F219" s="47"/>
      <c r="G219" s="47"/>
      <c r="H219" s="47"/>
      <c r="I219" s="47"/>
      <c r="J219" s="47"/>
      <c r="K219" s="47"/>
    </row>
    <row r="220" spans="2:11" ht="12.75">
      <c r="B220" s="47"/>
      <c r="C220" s="47"/>
      <c r="D220" s="47"/>
      <c r="E220" s="47"/>
      <c r="F220" s="47"/>
      <c r="G220" s="47"/>
      <c r="H220" s="47"/>
      <c r="I220" s="47"/>
      <c r="J220" s="47"/>
      <c r="K220" s="47"/>
    </row>
    <row r="221" spans="2:11" ht="12.75">
      <c r="B221" s="47"/>
      <c r="C221" s="47"/>
      <c r="D221" s="47"/>
      <c r="E221" s="47"/>
      <c r="F221" s="47"/>
      <c r="G221" s="47"/>
      <c r="H221" s="47"/>
      <c r="I221" s="47"/>
      <c r="J221" s="47"/>
      <c r="K221" s="47"/>
    </row>
    <row r="222" spans="2:11" ht="12.75">
      <c r="B222" s="47"/>
      <c r="C222" s="47"/>
      <c r="D222" s="47"/>
      <c r="E222" s="47"/>
      <c r="F222" s="47"/>
      <c r="G222" s="47"/>
      <c r="H222" s="47"/>
      <c r="I222" s="47"/>
      <c r="J222" s="47"/>
      <c r="K222" s="47"/>
    </row>
    <row r="223" spans="2:11" ht="12.75">
      <c r="B223" s="47"/>
      <c r="C223" s="47"/>
      <c r="D223" s="47"/>
      <c r="E223" s="47"/>
      <c r="F223" s="47"/>
      <c r="G223" s="47"/>
      <c r="H223" s="47"/>
      <c r="I223" s="47"/>
      <c r="J223" s="47"/>
      <c r="K223" s="47"/>
    </row>
    <row r="224" spans="2:11" ht="12.75">
      <c r="B224" s="47"/>
      <c r="C224" s="47"/>
      <c r="D224" s="47"/>
      <c r="E224" s="47"/>
      <c r="F224" s="47"/>
      <c r="G224" s="47"/>
      <c r="H224" s="47"/>
      <c r="I224" s="47"/>
      <c r="J224" s="47"/>
      <c r="K224" s="47"/>
    </row>
    <row r="225" spans="2:11" ht="12.75">
      <c r="B225" s="47"/>
      <c r="C225" s="47"/>
      <c r="D225" s="47"/>
      <c r="E225" s="47"/>
      <c r="F225" s="47"/>
      <c r="G225" s="47"/>
      <c r="H225" s="47"/>
      <c r="I225" s="47"/>
      <c r="J225" s="47"/>
      <c r="K225" s="47"/>
    </row>
    <row r="226" spans="2:11" ht="12.75">
      <c r="B226" s="47"/>
      <c r="C226" s="47"/>
      <c r="D226" s="47"/>
      <c r="E226" s="47"/>
      <c r="F226" s="47"/>
      <c r="G226" s="47"/>
      <c r="H226" s="47"/>
      <c r="I226" s="47"/>
      <c r="J226" s="47"/>
      <c r="K226" s="47"/>
    </row>
    <row r="227" spans="2:11" ht="12.75">
      <c r="B227" s="47"/>
      <c r="C227" s="47"/>
      <c r="D227" s="47"/>
      <c r="E227" s="47"/>
      <c r="F227" s="47"/>
      <c r="G227" s="47"/>
      <c r="H227" s="47"/>
      <c r="I227" s="47"/>
      <c r="J227" s="47"/>
      <c r="K227" s="47"/>
    </row>
    <row r="228" spans="2:11" ht="12.75">
      <c r="B228" s="47"/>
      <c r="C228" s="47"/>
      <c r="D228" s="47"/>
      <c r="E228" s="47"/>
      <c r="F228" s="47"/>
      <c r="G228" s="47"/>
      <c r="H228" s="47"/>
      <c r="I228" s="47"/>
      <c r="J228" s="47"/>
      <c r="K228" s="47"/>
    </row>
    <row r="229" spans="2:11" ht="12.75">
      <c r="B229" s="47"/>
      <c r="C229" s="47"/>
      <c r="D229" s="47"/>
      <c r="E229" s="47"/>
      <c r="F229" s="47"/>
      <c r="G229" s="47"/>
      <c r="H229" s="47"/>
      <c r="I229" s="47"/>
      <c r="J229" s="47"/>
      <c r="K229" s="47"/>
    </row>
    <row r="230" spans="2:11" ht="12.75">
      <c r="B230" s="47"/>
      <c r="C230" s="47"/>
      <c r="D230" s="47"/>
      <c r="E230" s="47"/>
      <c r="F230" s="47"/>
      <c r="G230" s="47"/>
      <c r="H230" s="47"/>
      <c r="I230" s="47"/>
      <c r="J230" s="47"/>
      <c r="K230" s="47"/>
    </row>
    <row r="231" spans="2:11" ht="12.75">
      <c r="B231" s="47"/>
      <c r="C231" s="47"/>
      <c r="D231" s="47"/>
      <c r="E231" s="47"/>
      <c r="F231" s="47"/>
      <c r="G231" s="47"/>
      <c r="H231" s="47"/>
      <c r="I231" s="47"/>
      <c r="J231" s="47"/>
      <c r="K231" s="47"/>
    </row>
    <row r="232" spans="2:11" ht="12.75">
      <c r="B232" s="47"/>
      <c r="C232" s="47"/>
      <c r="D232" s="47"/>
      <c r="E232" s="47"/>
      <c r="F232" s="47"/>
      <c r="G232" s="47"/>
      <c r="H232" s="47"/>
      <c r="I232" s="47"/>
      <c r="J232" s="47"/>
      <c r="K232" s="47"/>
    </row>
    <row r="233" spans="2:11" ht="12.75">
      <c r="B233" s="47"/>
      <c r="C233" s="47"/>
      <c r="D233" s="47"/>
      <c r="E233" s="47"/>
      <c r="F233" s="47"/>
      <c r="G233" s="47"/>
      <c r="H233" s="47"/>
      <c r="I233" s="47"/>
      <c r="J233" s="47"/>
      <c r="K233" s="47"/>
    </row>
    <row r="234" spans="2:11" ht="12.75">
      <c r="B234" s="47"/>
      <c r="C234" s="47"/>
      <c r="D234" s="47"/>
      <c r="E234" s="47"/>
      <c r="F234" s="47"/>
      <c r="G234" s="47"/>
      <c r="H234" s="47"/>
      <c r="I234" s="47"/>
      <c r="J234" s="47"/>
      <c r="K234" s="47"/>
    </row>
    <row r="235" spans="2:11" ht="12.75">
      <c r="B235" s="47"/>
      <c r="C235" s="47"/>
      <c r="D235" s="47"/>
      <c r="E235" s="47"/>
      <c r="F235" s="47"/>
      <c r="G235" s="47"/>
      <c r="H235" s="47"/>
      <c r="I235" s="47"/>
      <c r="J235" s="47"/>
      <c r="K235" s="47"/>
    </row>
    <row r="236" spans="2:11" ht="12.75">
      <c r="B236" s="47"/>
      <c r="C236" s="47"/>
      <c r="D236" s="47"/>
      <c r="E236" s="47"/>
      <c r="F236" s="47"/>
      <c r="G236" s="47"/>
      <c r="H236" s="47"/>
      <c r="I236" s="47"/>
      <c r="J236" s="47"/>
      <c r="K236" s="47"/>
    </row>
    <row r="237" spans="2:11" ht="12.75">
      <c r="B237" s="47"/>
      <c r="C237" s="47"/>
      <c r="D237" s="47"/>
      <c r="E237" s="47"/>
      <c r="F237" s="47"/>
      <c r="G237" s="47"/>
      <c r="H237" s="47"/>
      <c r="I237" s="47"/>
      <c r="J237" s="47"/>
      <c r="K237" s="47"/>
    </row>
    <row r="238" spans="2:11" ht="12.75">
      <c r="B238" s="47"/>
      <c r="C238" s="47"/>
      <c r="D238" s="47"/>
      <c r="E238" s="47"/>
      <c r="F238" s="47"/>
      <c r="G238" s="47"/>
      <c r="H238" s="47"/>
      <c r="I238" s="47"/>
      <c r="J238" s="47"/>
      <c r="K238" s="47"/>
    </row>
    <row r="239" spans="2:11" ht="12.75">
      <c r="B239" s="47"/>
      <c r="C239" s="47"/>
      <c r="D239" s="47"/>
      <c r="E239" s="47"/>
      <c r="F239" s="47"/>
      <c r="G239" s="47"/>
      <c r="H239" s="47"/>
      <c r="I239" s="47"/>
      <c r="J239" s="47"/>
      <c r="K239" s="47"/>
    </row>
    <row r="240" spans="2:11" ht="12.75">
      <c r="B240" s="47"/>
      <c r="C240" s="47"/>
      <c r="D240" s="47"/>
      <c r="E240" s="47"/>
      <c r="F240" s="47"/>
      <c r="G240" s="47"/>
      <c r="H240" s="47"/>
      <c r="I240" s="47"/>
      <c r="J240" s="47"/>
      <c r="K240" s="47"/>
    </row>
    <row r="241" spans="2:11" ht="12.75">
      <c r="B241" s="47"/>
      <c r="C241" s="47"/>
      <c r="D241" s="47"/>
      <c r="E241" s="47"/>
      <c r="F241" s="47"/>
      <c r="G241" s="47"/>
      <c r="H241" s="47"/>
      <c r="I241" s="47"/>
      <c r="J241" s="47"/>
      <c r="K241" s="47"/>
    </row>
    <row r="242" spans="2:11" ht="12.75">
      <c r="B242" s="47"/>
      <c r="C242" s="47"/>
      <c r="D242" s="47"/>
      <c r="E242" s="47"/>
      <c r="F242" s="47"/>
      <c r="G242" s="47"/>
      <c r="H242" s="47"/>
      <c r="I242" s="47"/>
      <c r="J242" s="47"/>
      <c r="K242" s="47"/>
    </row>
    <row r="243" spans="2:11" ht="12.75">
      <c r="B243" s="47"/>
      <c r="C243" s="47"/>
      <c r="D243" s="47"/>
      <c r="E243" s="47"/>
      <c r="F243" s="47"/>
      <c r="G243" s="47"/>
      <c r="H243" s="47"/>
      <c r="I243" s="47"/>
      <c r="J243" s="47"/>
      <c r="K243" s="47"/>
    </row>
    <row r="244" spans="2:11" ht="12.75">
      <c r="B244" s="47"/>
      <c r="C244" s="47"/>
      <c r="D244" s="47"/>
      <c r="E244" s="47"/>
      <c r="F244" s="47"/>
      <c r="G244" s="47"/>
      <c r="H244" s="47"/>
      <c r="I244" s="47"/>
      <c r="J244" s="47"/>
      <c r="K244" s="47"/>
    </row>
    <row r="245" spans="2:11" ht="12.75">
      <c r="B245" s="47"/>
      <c r="C245" s="47"/>
      <c r="D245" s="47"/>
      <c r="E245" s="47"/>
      <c r="F245" s="47"/>
      <c r="G245" s="47"/>
      <c r="H245" s="47"/>
      <c r="I245" s="47"/>
      <c r="J245" s="47"/>
      <c r="K245" s="47"/>
    </row>
    <row r="246" spans="2:11" ht="12.75">
      <c r="B246" s="47"/>
      <c r="C246" s="47"/>
      <c r="D246" s="47"/>
      <c r="E246" s="47"/>
      <c r="F246" s="47"/>
      <c r="G246" s="47"/>
      <c r="H246" s="47"/>
      <c r="I246" s="47"/>
      <c r="J246" s="47"/>
      <c r="K246" s="47"/>
    </row>
    <row r="247" spans="2:11" ht="12.75">
      <c r="B247" s="47"/>
      <c r="C247" s="47"/>
      <c r="D247" s="47"/>
      <c r="E247" s="47"/>
      <c r="F247" s="47"/>
      <c r="G247" s="47"/>
      <c r="H247" s="47"/>
      <c r="I247" s="47"/>
      <c r="J247" s="47"/>
      <c r="K247" s="47"/>
    </row>
    <row r="248" spans="2:11" ht="12.75">
      <c r="B248" s="47"/>
      <c r="C248" s="47"/>
      <c r="D248" s="47"/>
      <c r="E248" s="47"/>
      <c r="F248" s="47"/>
      <c r="G248" s="47"/>
      <c r="H248" s="47"/>
      <c r="I248" s="47"/>
      <c r="J248" s="47"/>
      <c r="K248" s="47"/>
    </row>
    <row r="249" spans="2:11" ht="12.75">
      <c r="B249" s="47"/>
      <c r="C249" s="47"/>
      <c r="D249" s="47"/>
      <c r="E249" s="47"/>
      <c r="F249" s="47"/>
      <c r="G249" s="47"/>
      <c r="H249" s="47"/>
      <c r="I249" s="47"/>
      <c r="J249" s="47"/>
      <c r="K249" s="47"/>
    </row>
    <row r="250" spans="2:11" ht="12.75">
      <c r="B250" s="47"/>
      <c r="C250" s="47"/>
      <c r="D250" s="47"/>
      <c r="E250" s="47"/>
      <c r="F250" s="47"/>
      <c r="G250" s="47"/>
      <c r="H250" s="47"/>
      <c r="I250" s="47"/>
      <c r="J250" s="47"/>
      <c r="K250" s="47"/>
    </row>
    <row r="251" spans="2:11" ht="12.75">
      <c r="B251" s="47"/>
      <c r="C251" s="47"/>
      <c r="D251" s="47"/>
      <c r="E251" s="47"/>
      <c r="F251" s="47"/>
      <c r="G251" s="47"/>
      <c r="H251" s="47"/>
      <c r="I251" s="47"/>
      <c r="J251" s="47"/>
      <c r="K251" s="47"/>
    </row>
    <row r="252" spans="2:11" ht="12.75">
      <c r="B252" s="47"/>
      <c r="C252" s="47"/>
      <c r="D252" s="47"/>
      <c r="E252" s="47"/>
      <c r="F252" s="47"/>
      <c r="G252" s="47"/>
      <c r="H252" s="47"/>
      <c r="I252" s="47"/>
      <c r="J252" s="47"/>
      <c r="K252" s="47"/>
    </row>
    <row r="253" spans="2:11" ht="12.75">
      <c r="B253" s="47"/>
      <c r="C253" s="47"/>
      <c r="D253" s="47"/>
      <c r="E253" s="47"/>
      <c r="F253" s="47"/>
      <c r="G253" s="47"/>
      <c r="H253" s="47"/>
      <c r="I253" s="47"/>
      <c r="J253" s="47"/>
      <c r="K253" s="47"/>
    </row>
    <row r="254" spans="2:11" ht="12.75">
      <c r="B254" s="47"/>
      <c r="C254" s="47"/>
      <c r="D254" s="47"/>
      <c r="E254" s="47"/>
      <c r="F254" s="47"/>
      <c r="G254" s="47"/>
      <c r="H254" s="47"/>
      <c r="I254" s="47"/>
      <c r="J254" s="47"/>
      <c r="K254" s="47"/>
    </row>
    <row r="255" spans="2:11" ht="12.75">
      <c r="B255" s="47"/>
      <c r="C255" s="47"/>
      <c r="D255" s="47"/>
      <c r="E255" s="47"/>
      <c r="F255" s="47"/>
      <c r="G255" s="47"/>
      <c r="H255" s="47"/>
      <c r="I255" s="47"/>
      <c r="J255" s="47"/>
      <c r="K255" s="47"/>
    </row>
    <row r="256" spans="2:11" ht="12.75">
      <c r="B256" s="47"/>
      <c r="C256" s="47"/>
      <c r="D256" s="47"/>
      <c r="E256" s="47"/>
      <c r="F256" s="47"/>
      <c r="G256" s="47"/>
      <c r="H256" s="47"/>
      <c r="I256" s="47"/>
      <c r="J256" s="47"/>
      <c r="K256" s="47"/>
    </row>
    <row r="257" spans="2:11" ht="12.75">
      <c r="B257" s="47"/>
      <c r="C257" s="47"/>
      <c r="D257" s="47"/>
      <c r="E257" s="47"/>
      <c r="F257" s="47"/>
      <c r="G257" s="47"/>
      <c r="H257" s="47"/>
      <c r="I257" s="47"/>
      <c r="J257" s="47"/>
      <c r="K257" s="47"/>
    </row>
    <row r="258" spans="2:11" ht="12.75">
      <c r="B258" s="47"/>
      <c r="C258" s="47"/>
      <c r="D258" s="47"/>
      <c r="E258" s="47"/>
      <c r="F258" s="47"/>
      <c r="G258" s="47"/>
      <c r="H258" s="47"/>
      <c r="I258" s="47"/>
      <c r="J258" s="47"/>
      <c r="K258" s="47"/>
    </row>
    <row r="259" spans="2:11" ht="12.75">
      <c r="B259" s="47"/>
      <c r="C259" s="47"/>
      <c r="D259" s="47"/>
      <c r="E259" s="47"/>
      <c r="F259" s="47"/>
      <c r="G259" s="47"/>
      <c r="H259" s="47"/>
      <c r="I259" s="47"/>
      <c r="J259" s="47"/>
      <c r="K259" s="47"/>
    </row>
    <row r="260" spans="2:11" ht="12.75">
      <c r="B260" s="47"/>
      <c r="C260" s="47"/>
      <c r="D260" s="47"/>
      <c r="E260" s="47"/>
      <c r="F260" s="47"/>
      <c r="G260" s="47"/>
      <c r="H260" s="47"/>
      <c r="I260" s="47"/>
      <c r="J260" s="47"/>
      <c r="K260" s="47"/>
    </row>
    <row r="261" spans="2:11" ht="12.75">
      <c r="B261" s="47"/>
      <c r="C261" s="47"/>
      <c r="D261" s="47"/>
      <c r="E261" s="47"/>
      <c r="F261" s="47"/>
      <c r="G261" s="47"/>
      <c r="H261" s="47"/>
      <c r="I261" s="47"/>
      <c r="J261" s="47"/>
      <c r="K261" s="47"/>
    </row>
    <row r="262" spans="2:11" ht="12.75">
      <c r="B262" s="47"/>
      <c r="C262" s="47"/>
      <c r="D262" s="47"/>
      <c r="E262" s="47"/>
      <c r="F262" s="47"/>
      <c r="G262" s="47"/>
      <c r="H262" s="47"/>
      <c r="I262" s="47"/>
      <c r="J262" s="47"/>
      <c r="K262" s="47"/>
    </row>
    <row r="263" spans="2:11" ht="12.75">
      <c r="B263" s="47"/>
      <c r="C263" s="47"/>
      <c r="D263" s="47"/>
      <c r="E263" s="47"/>
      <c r="F263" s="47"/>
      <c r="G263" s="47"/>
      <c r="H263" s="47"/>
      <c r="I263" s="47"/>
      <c r="J263" s="47"/>
      <c r="K263" s="47"/>
    </row>
    <row r="264" spans="2:11" ht="12.75">
      <c r="B264" s="47"/>
      <c r="C264" s="47"/>
      <c r="D264" s="47"/>
      <c r="E264" s="47"/>
      <c r="F264" s="47"/>
      <c r="G264" s="47"/>
      <c r="H264" s="47"/>
      <c r="I264" s="47"/>
      <c r="J264" s="47"/>
      <c r="K264" s="47"/>
    </row>
    <row r="265" spans="2:11" ht="12.75">
      <c r="B265" s="47"/>
      <c r="C265" s="47"/>
      <c r="D265" s="47"/>
      <c r="E265" s="47"/>
      <c r="F265" s="47"/>
      <c r="G265" s="47"/>
      <c r="H265" s="47"/>
      <c r="I265" s="47"/>
      <c r="J265" s="47"/>
      <c r="K265" s="47"/>
    </row>
    <row r="266" spans="2:11" ht="12.75">
      <c r="B266" s="47"/>
      <c r="C266" s="47"/>
      <c r="D266" s="47"/>
      <c r="E266" s="47"/>
      <c r="F266" s="47"/>
      <c r="G266" s="47"/>
      <c r="H266" s="47"/>
      <c r="I266" s="47"/>
      <c r="J266" s="47"/>
      <c r="K266" s="47"/>
    </row>
    <row r="267" spans="2:11" ht="12.75">
      <c r="B267" s="47"/>
      <c r="C267" s="47"/>
      <c r="D267" s="47"/>
      <c r="E267" s="47"/>
      <c r="F267" s="47"/>
      <c r="G267" s="47"/>
      <c r="H267" s="47"/>
      <c r="I267" s="47"/>
      <c r="J267" s="47"/>
      <c r="K267" s="47"/>
    </row>
    <row r="268" spans="2:11" ht="12.75">
      <c r="B268" s="47"/>
      <c r="C268" s="47"/>
      <c r="D268" s="47"/>
      <c r="E268" s="47"/>
      <c r="F268" s="47"/>
      <c r="G268" s="47"/>
      <c r="H268" s="47"/>
      <c r="I268" s="47"/>
      <c r="J268" s="47"/>
      <c r="K268" s="47"/>
    </row>
    <row r="269" spans="2:11" ht="12.75">
      <c r="B269" s="47"/>
      <c r="C269" s="47"/>
      <c r="D269" s="47"/>
      <c r="E269" s="47"/>
      <c r="F269" s="47"/>
      <c r="G269" s="47"/>
      <c r="H269" s="47"/>
      <c r="I269" s="47"/>
      <c r="J269" s="47"/>
      <c r="K269" s="47"/>
    </row>
    <row r="270" spans="2:11" ht="12.75">
      <c r="B270" s="47"/>
      <c r="C270" s="47"/>
      <c r="D270" s="47"/>
      <c r="E270" s="47"/>
      <c r="F270" s="47"/>
      <c r="G270" s="47"/>
      <c r="H270" s="47"/>
      <c r="I270" s="47"/>
      <c r="J270" s="47"/>
      <c r="K270" s="47"/>
    </row>
    <row r="271" spans="2:11" ht="12.75">
      <c r="B271" s="47"/>
      <c r="C271" s="47"/>
      <c r="D271" s="47"/>
      <c r="E271" s="47"/>
      <c r="F271" s="47"/>
      <c r="G271" s="47"/>
      <c r="H271" s="47"/>
      <c r="I271" s="47"/>
      <c r="J271" s="47"/>
      <c r="K271" s="47"/>
    </row>
    <row r="272" spans="2:11" ht="12.75">
      <c r="B272" s="47"/>
      <c r="C272" s="47"/>
      <c r="D272" s="47"/>
      <c r="E272" s="47"/>
      <c r="F272" s="47"/>
      <c r="G272" s="47"/>
      <c r="H272" s="47"/>
      <c r="I272" s="47"/>
      <c r="J272" s="47"/>
      <c r="K272" s="47"/>
    </row>
    <row r="273" spans="2:11" ht="12.75">
      <c r="B273" s="47"/>
      <c r="C273" s="47"/>
      <c r="D273" s="47"/>
      <c r="E273" s="47"/>
      <c r="F273" s="47"/>
      <c r="G273" s="47"/>
      <c r="H273" s="47"/>
      <c r="I273" s="47"/>
      <c r="J273" s="47"/>
      <c r="K273" s="47"/>
    </row>
    <row r="274" spans="2:11" ht="12.75">
      <c r="B274" s="47"/>
      <c r="C274" s="47"/>
      <c r="D274" s="47"/>
      <c r="E274" s="47"/>
      <c r="F274" s="47"/>
      <c r="G274" s="47"/>
      <c r="H274" s="47"/>
      <c r="I274" s="47"/>
      <c r="J274" s="47"/>
      <c r="K274" s="47"/>
    </row>
  </sheetData>
  <mergeCells count="28">
    <mergeCell ref="B46:J46"/>
    <mergeCell ref="B18:K18"/>
    <mergeCell ref="B41:J41"/>
    <mergeCell ref="B42:J42"/>
    <mergeCell ref="B44:J44"/>
    <mergeCell ref="B45:J45"/>
    <mergeCell ref="B36:J36"/>
    <mergeCell ref="B37:J37"/>
    <mergeCell ref="B38:J38"/>
    <mergeCell ref="B40:J40"/>
    <mergeCell ref="B30:J30"/>
    <mergeCell ref="B32:J32"/>
    <mergeCell ref="B33:J33"/>
    <mergeCell ref="B34:J34"/>
    <mergeCell ref="B25:J25"/>
    <mergeCell ref="B26:J26"/>
    <mergeCell ref="B28:J28"/>
    <mergeCell ref="B29:J29"/>
    <mergeCell ref="B20:J20"/>
    <mergeCell ref="B21:J21"/>
    <mergeCell ref="B22:J22"/>
    <mergeCell ref="B24:J24"/>
    <mergeCell ref="A6:E6"/>
    <mergeCell ref="J11:L11"/>
    <mergeCell ref="A1:P1"/>
    <mergeCell ref="A2:P2"/>
    <mergeCell ref="A3:P3"/>
    <mergeCell ref="A4:P4"/>
  </mergeCells>
  <printOptions/>
  <pageMargins left="0.75" right="0.75" top="1" bottom="1" header="0" footer="0"/>
  <pageSetup horizontalDpi="300" verticalDpi="300" orientation="landscape" paperSize="5" scale="59" r:id="rId3"/>
  <legacyDrawing r:id="rId2"/>
  <oleObjects>
    <oleObject progId="" shapeId="5488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62"/>
  <sheetViews>
    <sheetView tabSelected="1" zoomScale="40" zoomScaleNormal="40" workbookViewId="0" topLeftCell="A1">
      <selection activeCell="I79" sqref="I79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29" width="12.00390625" style="0" customWidth="1"/>
    <col min="30" max="16384" width="2.7109375" style="0" customWidth="1"/>
  </cols>
  <sheetData>
    <row r="1" spans="1:16" s="3" customFormat="1" ht="12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3" customFormat="1" ht="12.7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s="3" customFormat="1" ht="12.75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s="3" customFormat="1" ht="12.75" customHeight="1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="3" customFormat="1" ht="12"/>
    <row r="6" spans="1:24" s="3" customFormat="1" ht="12.75" customHeight="1">
      <c r="A6" s="83" t="s">
        <v>4</v>
      </c>
      <c r="B6" s="84"/>
      <c r="C6" s="84"/>
      <c r="D6" s="84"/>
      <c r="E6" s="85"/>
      <c r="F6" s="28"/>
      <c r="G6" s="29"/>
      <c r="H6" s="29"/>
      <c r="I6" s="30"/>
      <c r="J6" s="55" t="s">
        <v>217</v>
      </c>
      <c r="K6" s="31"/>
      <c r="L6" s="31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s="3" customFormat="1" ht="1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s="3" customFormat="1" ht="12">
      <c r="A8" s="30" t="s">
        <v>90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196</v>
      </c>
      <c r="K8" s="5"/>
      <c r="L8" s="5"/>
      <c r="M8" s="5"/>
      <c r="N8" s="5"/>
      <c r="O8" s="5"/>
      <c r="P8" s="5"/>
      <c r="Q8" s="32"/>
      <c r="R8" s="30"/>
      <c r="S8" s="30"/>
      <c r="T8" s="30"/>
      <c r="U8" s="30"/>
      <c r="V8" s="30"/>
      <c r="W8" s="30"/>
      <c r="X8" s="30"/>
    </row>
    <row r="9" spans="1:24" s="37" customFormat="1" ht="12">
      <c r="A9" s="33"/>
      <c r="B9" s="34" t="s">
        <v>141</v>
      </c>
      <c r="C9" s="35"/>
      <c r="D9" s="35"/>
      <c r="E9" s="35"/>
      <c r="F9" s="35"/>
      <c r="G9" s="35"/>
      <c r="H9" s="35"/>
      <c r="I9" s="35"/>
      <c r="J9" s="35" t="s">
        <v>155</v>
      </c>
      <c r="K9" s="35"/>
      <c r="L9" s="35"/>
      <c r="M9" s="35"/>
      <c r="N9" s="35"/>
      <c r="O9" s="35"/>
      <c r="P9" s="35"/>
      <c r="Q9" s="36"/>
      <c r="R9" s="33"/>
      <c r="S9" s="33"/>
      <c r="T9" s="33"/>
      <c r="U9" s="33"/>
      <c r="V9" s="33"/>
      <c r="W9" s="33"/>
      <c r="X9" s="33"/>
    </row>
    <row r="10" spans="1:24" s="3" customFormat="1" ht="12">
      <c r="A10" s="30"/>
      <c r="B10" s="6" t="s">
        <v>6</v>
      </c>
      <c r="C10" s="7"/>
      <c r="D10" s="7"/>
      <c r="E10" s="7"/>
      <c r="F10" s="7"/>
      <c r="G10" s="7"/>
      <c r="H10" s="7"/>
      <c r="I10" s="7"/>
      <c r="J10" s="7" t="s">
        <v>7</v>
      </c>
      <c r="K10" s="7"/>
      <c r="L10" s="7"/>
      <c r="M10" s="7"/>
      <c r="N10" s="7"/>
      <c r="O10" s="7"/>
      <c r="P10" s="7"/>
      <c r="Q10" s="38"/>
      <c r="R10" s="30"/>
      <c r="S10" s="30"/>
      <c r="T10" s="30"/>
      <c r="U10" s="30"/>
      <c r="V10" s="30"/>
      <c r="W10" s="30"/>
      <c r="X10" s="30"/>
    </row>
    <row r="11" spans="1:24" s="3" customFormat="1" ht="12">
      <c r="A11" s="30"/>
      <c r="B11" s="6" t="s">
        <v>143</v>
      </c>
      <c r="C11" s="7"/>
      <c r="D11" s="7"/>
      <c r="E11" s="7"/>
      <c r="F11" s="7"/>
      <c r="G11" s="7"/>
      <c r="H11" s="7"/>
      <c r="I11" s="7"/>
      <c r="J11" s="51" t="s">
        <v>144</v>
      </c>
      <c r="K11" s="51"/>
      <c r="L11" s="51"/>
      <c r="M11" s="7"/>
      <c r="N11" s="7"/>
      <c r="O11" s="7"/>
      <c r="P11" s="7"/>
      <c r="Q11" s="38"/>
      <c r="R11" s="30"/>
      <c r="S11" s="30"/>
      <c r="T11" s="30"/>
      <c r="U11" s="30"/>
      <c r="V11" s="30"/>
      <c r="W11" s="30"/>
      <c r="X11" s="30"/>
    </row>
    <row r="12" spans="1:24" s="3" customFormat="1" ht="12">
      <c r="A12" s="30"/>
      <c r="B12" s="6" t="s">
        <v>8</v>
      </c>
      <c r="C12" s="7"/>
      <c r="D12" s="7"/>
      <c r="E12" s="7"/>
      <c r="F12" s="7"/>
      <c r="G12" s="7"/>
      <c r="H12" s="7"/>
      <c r="I12" s="7"/>
      <c r="J12" s="7" t="s">
        <v>197</v>
      </c>
      <c r="K12" s="7"/>
      <c r="L12" s="7"/>
      <c r="M12" s="7"/>
      <c r="N12" s="7"/>
      <c r="O12" s="7"/>
      <c r="P12" s="7"/>
      <c r="Q12" s="38"/>
      <c r="R12" s="30"/>
      <c r="S12" s="30"/>
      <c r="T12" s="30"/>
      <c r="U12" s="30"/>
      <c r="V12" s="30"/>
      <c r="W12" s="30"/>
      <c r="X12" s="30"/>
    </row>
    <row r="13" spans="1:24" s="3" customFormat="1" ht="12">
      <c r="A13" s="30"/>
      <c r="B13" s="8" t="s">
        <v>9</v>
      </c>
      <c r="C13" s="9"/>
      <c r="D13" s="9"/>
      <c r="E13" s="9"/>
      <c r="F13" s="9"/>
      <c r="G13" s="9"/>
      <c r="H13" s="9"/>
      <c r="I13" s="9"/>
      <c r="J13" s="9" t="s">
        <v>146</v>
      </c>
      <c r="K13" s="9"/>
      <c r="L13" s="9"/>
      <c r="M13" s="9"/>
      <c r="N13" s="9"/>
      <c r="O13" s="9"/>
      <c r="P13" s="9"/>
      <c r="Q13" s="39"/>
      <c r="R13" s="30"/>
      <c r="S13" s="30"/>
      <c r="T13" s="30"/>
      <c r="U13" s="30"/>
      <c r="V13" s="30"/>
      <c r="W13" s="30"/>
      <c r="X13" s="30"/>
    </row>
    <row r="14" spans="1:24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40"/>
      <c r="W14" s="40"/>
      <c r="X14" s="40"/>
    </row>
    <row r="15" spans="1:24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40"/>
      <c r="W15" s="14"/>
      <c r="X15" s="14"/>
    </row>
    <row r="16" spans="1:2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2:29" ht="27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58" t="s">
        <v>10</v>
      </c>
      <c r="M17" s="58" t="s">
        <v>11</v>
      </c>
      <c r="N17" s="58" t="s">
        <v>12</v>
      </c>
      <c r="O17" s="58" t="s">
        <v>13</v>
      </c>
      <c r="P17" s="58" t="s">
        <v>14</v>
      </c>
      <c r="Q17" s="58" t="s">
        <v>15</v>
      </c>
      <c r="R17" s="58" t="s">
        <v>16</v>
      </c>
      <c r="S17" s="58" t="s">
        <v>215</v>
      </c>
      <c r="T17" s="58" t="s">
        <v>18</v>
      </c>
      <c r="U17" s="58" t="s">
        <v>19</v>
      </c>
      <c r="V17" s="58" t="s">
        <v>20</v>
      </c>
      <c r="W17" s="58" t="s">
        <v>21</v>
      </c>
      <c r="X17" s="58" t="s">
        <v>22</v>
      </c>
      <c r="Y17" s="58" t="s">
        <v>216</v>
      </c>
      <c r="Z17" s="58" t="s">
        <v>23</v>
      </c>
      <c r="AA17" s="58" t="s">
        <v>24</v>
      </c>
      <c r="AB17" s="58" t="s">
        <v>25</v>
      </c>
      <c r="AC17" s="59" t="s">
        <v>170</v>
      </c>
    </row>
    <row r="18" spans="2:29" ht="12.75" customHeight="1">
      <c r="B18" s="86" t="s">
        <v>26</v>
      </c>
      <c r="C18" s="87"/>
      <c r="D18" s="87"/>
      <c r="E18" s="87"/>
      <c r="F18" s="87"/>
      <c r="G18" s="87"/>
      <c r="H18" s="87"/>
      <c r="I18" s="87"/>
      <c r="J18" s="87"/>
      <c r="K18" s="88"/>
      <c r="L18" s="60">
        <v>401</v>
      </c>
      <c r="M18" s="60">
        <v>402</v>
      </c>
      <c r="N18" s="60">
        <v>403</v>
      </c>
      <c r="O18" s="60">
        <v>404</v>
      </c>
      <c r="P18" s="60">
        <v>405</v>
      </c>
      <c r="Q18" s="60">
        <v>406</v>
      </c>
      <c r="R18" s="60">
        <v>407</v>
      </c>
      <c r="S18" s="60">
        <v>408</v>
      </c>
      <c r="T18" s="60">
        <v>409</v>
      </c>
      <c r="U18" s="60">
        <v>410</v>
      </c>
      <c r="V18" s="60">
        <v>411</v>
      </c>
      <c r="W18" s="60">
        <v>412</v>
      </c>
      <c r="X18" s="60">
        <v>413</v>
      </c>
      <c r="Y18" s="60">
        <v>414</v>
      </c>
      <c r="Z18" s="60">
        <v>415</v>
      </c>
      <c r="AA18" s="60">
        <v>416</v>
      </c>
      <c r="AB18" s="58" t="s">
        <v>148</v>
      </c>
      <c r="AC18" s="61"/>
    </row>
    <row r="19" spans="1:29" ht="12.75" customHeight="1">
      <c r="A19" s="14"/>
      <c r="B19" s="44"/>
      <c r="C19" s="21"/>
      <c r="D19" s="21"/>
      <c r="E19" s="21"/>
      <c r="F19" s="21"/>
      <c r="G19" s="21"/>
      <c r="H19" s="21"/>
      <c r="I19" s="21"/>
      <c r="J19" s="21"/>
      <c r="K19" s="21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  <c r="Z19" s="46"/>
      <c r="AA19" s="46"/>
      <c r="AB19" s="46"/>
      <c r="AC19" s="46"/>
    </row>
    <row r="20" spans="1:29" ht="12.75" customHeight="1">
      <c r="A20" s="14"/>
      <c r="B20" s="89" t="s">
        <v>198</v>
      </c>
      <c r="C20" s="89"/>
      <c r="D20" s="89"/>
      <c r="E20" s="89"/>
      <c r="F20" s="89"/>
      <c r="G20" s="89"/>
      <c r="H20" s="89"/>
      <c r="I20" s="89"/>
      <c r="J20" s="90"/>
      <c r="K20" s="63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122"/>
    </row>
    <row r="21" spans="1:30" s="16" customFormat="1" ht="12.75">
      <c r="A21" s="15"/>
      <c r="B21" s="92" t="s">
        <v>158</v>
      </c>
      <c r="C21" s="92"/>
      <c r="D21" s="92"/>
      <c r="E21" s="92"/>
      <c r="F21" s="92"/>
      <c r="G21" s="92"/>
      <c r="H21" s="92"/>
      <c r="I21" s="92"/>
      <c r="J21" s="92"/>
      <c r="K21" s="66" t="s">
        <v>199</v>
      </c>
      <c r="L21" s="67">
        <v>144</v>
      </c>
      <c r="M21" s="67">
        <v>12</v>
      </c>
      <c r="N21" s="67">
        <v>316</v>
      </c>
      <c r="O21" s="67">
        <v>112</v>
      </c>
      <c r="P21" s="67">
        <v>13</v>
      </c>
      <c r="Q21" s="67">
        <v>170</v>
      </c>
      <c r="R21" s="67">
        <v>59</v>
      </c>
      <c r="S21" s="67"/>
      <c r="T21" s="67">
        <v>42</v>
      </c>
      <c r="U21" s="67">
        <v>6</v>
      </c>
      <c r="V21" s="67">
        <v>13</v>
      </c>
      <c r="W21" s="67">
        <v>8</v>
      </c>
      <c r="X21" s="67">
        <v>86</v>
      </c>
      <c r="Y21" s="67">
        <v>12</v>
      </c>
      <c r="Z21" s="67">
        <v>101</v>
      </c>
      <c r="AA21" s="67">
        <v>13</v>
      </c>
      <c r="AB21" s="67">
        <f>SUM(L21:AA21)</f>
        <v>1107</v>
      </c>
      <c r="AC21" s="67">
        <v>9167</v>
      </c>
      <c r="AD21" s="48"/>
    </row>
    <row r="22" spans="1:30" s="16" customFormat="1" ht="12.75">
      <c r="A22" s="15"/>
      <c r="B22" s="92" t="s">
        <v>200</v>
      </c>
      <c r="C22" s="92"/>
      <c r="D22" s="92"/>
      <c r="E22" s="92"/>
      <c r="F22" s="92"/>
      <c r="G22" s="92"/>
      <c r="H22" s="92"/>
      <c r="I22" s="92"/>
      <c r="J22" s="92"/>
      <c r="K22" s="66" t="s">
        <v>201</v>
      </c>
      <c r="L22" s="67">
        <v>1010</v>
      </c>
      <c r="M22" s="67">
        <v>39</v>
      </c>
      <c r="N22" s="67">
        <v>1003</v>
      </c>
      <c r="O22" s="67">
        <v>507</v>
      </c>
      <c r="P22" s="67">
        <v>51</v>
      </c>
      <c r="Q22" s="67">
        <v>846</v>
      </c>
      <c r="R22" s="67">
        <v>264</v>
      </c>
      <c r="S22" s="67"/>
      <c r="T22" s="67">
        <v>182</v>
      </c>
      <c r="U22" s="67">
        <v>29</v>
      </c>
      <c r="V22" s="67">
        <v>68</v>
      </c>
      <c r="W22" s="67">
        <v>68</v>
      </c>
      <c r="X22" s="67">
        <v>662</v>
      </c>
      <c r="Y22" s="67">
        <v>70</v>
      </c>
      <c r="Z22" s="67">
        <v>439</v>
      </c>
      <c r="AA22" s="67">
        <v>83</v>
      </c>
      <c r="AB22" s="67">
        <f>SUM(L22:AA22)</f>
        <v>5321</v>
      </c>
      <c r="AC22" s="67">
        <v>56909</v>
      </c>
      <c r="AD22" s="48"/>
    </row>
    <row r="23" spans="1:30" s="16" customFormat="1" ht="12.75">
      <c r="A23" s="15"/>
      <c r="B23" s="93"/>
      <c r="C23" s="71"/>
      <c r="D23" s="71"/>
      <c r="E23" s="71"/>
      <c r="F23" s="71"/>
      <c r="G23" s="71"/>
      <c r="H23" s="71"/>
      <c r="I23" s="71"/>
      <c r="J23" s="71"/>
      <c r="K23" s="71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123"/>
      <c r="AD23" s="48"/>
    </row>
    <row r="24" spans="1:30" s="16" customFormat="1" ht="12.75">
      <c r="A24" s="15"/>
      <c r="B24" s="89" t="s">
        <v>202</v>
      </c>
      <c r="C24" s="89"/>
      <c r="D24" s="89"/>
      <c r="E24" s="89"/>
      <c r="F24" s="89"/>
      <c r="G24" s="89"/>
      <c r="H24" s="89"/>
      <c r="I24" s="89"/>
      <c r="J24" s="90"/>
      <c r="K24" s="63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123"/>
      <c r="AD24" s="48"/>
    </row>
    <row r="25" spans="1:30" s="16" customFormat="1" ht="12.75">
      <c r="A25" s="15"/>
      <c r="B25" s="92" t="s">
        <v>158</v>
      </c>
      <c r="C25" s="92"/>
      <c r="D25" s="92"/>
      <c r="E25" s="92"/>
      <c r="F25" s="92"/>
      <c r="G25" s="92"/>
      <c r="H25" s="92"/>
      <c r="I25" s="92"/>
      <c r="J25" s="92"/>
      <c r="K25" s="66" t="s">
        <v>203</v>
      </c>
      <c r="L25" s="67">
        <v>14</v>
      </c>
      <c r="M25" s="67">
        <v>0</v>
      </c>
      <c r="N25" s="67">
        <v>2</v>
      </c>
      <c r="O25" s="67">
        <v>7</v>
      </c>
      <c r="P25" s="67">
        <v>0</v>
      </c>
      <c r="Q25" s="67">
        <v>7</v>
      </c>
      <c r="R25" s="67">
        <v>0</v>
      </c>
      <c r="S25" s="67"/>
      <c r="T25" s="67">
        <v>1</v>
      </c>
      <c r="U25" s="67">
        <v>1</v>
      </c>
      <c r="V25" s="67">
        <v>1</v>
      </c>
      <c r="W25" s="67">
        <v>0</v>
      </c>
      <c r="X25" s="67">
        <v>1</v>
      </c>
      <c r="Y25" s="67">
        <v>2</v>
      </c>
      <c r="Z25" s="67">
        <v>1</v>
      </c>
      <c r="AA25" s="67">
        <v>1</v>
      </c>
      <c r="AB25" s="67">
        <f aca="true" t="shared" si="0" ref="AB25:AB30">SUM(L25:AA25)</f>
        <v>38</v>
      </c>
      <c r="AC25" s="67">
        <v>880</v>
      </c>
      <c r="AD25" s="48"/>
    </row>
    <row r="26" spans="1:30" s="16" customFormat="1" ht="12.75">
      <c r="A26" s="15"/>
      <c r="B26" s="92" t="s">
        <v>204</v>
      </c>
      <c r="C26" s="92"/>
      <c r="D26" s="92"/>
      <c r="E26" s="92"/>
      <c r="F26" s="92"/>
      <c r="G26" s="92"/>
      <c r="H26" s="92"/>
      <c r="I26" s="92"/>
      <c r="J26" s="92"/>
      <c r="K26" s="66" t="s">
        <v>205</v>
      </c>
      <c r="L26" s="67">
        <v>27</v>
      </c>
      <c r="M26" s="67">
        <v>0</v>
      </c>
      <c r="N26" s="67">
        <v>2</v>
      </c>
      <c r="O26" s="67">
        <v>12</v>
      </c>
      <c r="P26" s="67">
        <v>0</v>
      </c>
      <c r="Q26" s="67">
        <v>40</v>
      </c>
      <c r="R26" s="67">
        <v>0</v>
      </c>
      <c r="S26" s="67"/>
      <c r="T26" s="67">
        <v>1</v>
      </c>
      <c r="U26" s="67">
        <v>1</v>
      </c>
      <c r="V26" s="67">
        <v>1</v>
      </c>
      <c r="W26" s="67">
        <v>0</v>
      </c>
      <c r="X26" s="67">
        <v>1</v>
      </c>
      <c r="Y26" s="67">
        <v>2</v>
      </c>
      <c r="Z26" s="67">
        <v>1</v>
      </c>
      <c r="AA26" s="67">
        <v>5</v>
      </c>
      <c r="AB26" s="67">
        <f t="shared" si="0"/>
        <v>93</v>
      </c>
      <c r="AC26" s="67">
        <v>1850</v>
      </c>
      <c r="AD26" s="48"/>
    </row>
    <row r="27" spans="1:30" ht="12.75">
      <c r="A27" s="14"/>
      <c r="B27" s="93"/>
      <c r="C27" s="77"/>
      <c r="D27" s="77"/>
      <c r="E27" s="77"/>
      <c r="F27" s="77"/>
      <c r="G27" s="77"/>
      <c r="H27" s="77"/>
      <c r="I27" s="77"/>
      <c r="J27" s="77"/>
      <c r="K27" s="77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67"/>
      <c r="AC27" s="123"/>
      <c r="AD27" s="49"/>
    </row>
    <row r="28" spans="1:30" ht="12.75">
      <c r="A28" s="14"/>
      <c r="B28" s="89" t="s">
        <v>206</v>
      </c>
      <c r="C28" s="89"/>
      <c r="D28" s="89"/>
      <c r="E28" s="89"/>
      <c r="F28" s="89"/>
      <c r="G28" s="89"/>
      <c r="H28" s="89"/>
      <c r="I28" s="89"/>
      <c r="J28" s="90"/>
      <c r="K28" s="63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123"/>
      <c r="AD28" s="49"/>
    </row>
    <row r="29" spans="1:30" ht="12.75">
      <c r="A29" s="14"/>
      <c r="B29" s="92" t="s">
        <v>158</v>
      </c>
      <c r="C29" s="92"/>
      <c r="D29" s="92"/>
      <c r="E29" s="92"/>
      <c r="F29" s="92"/>
      <c r="G29" s="92"/>
      <c r="H29" s="92"/>
      <c r="I29" s="92"/>
      <c r="J29" s="92"/>
      <c r="K29" s="66" t="s">
        <v>207</v>
      </c>
      <c r="L29" s="67">
        <v>1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/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f t="shared" si="0"/>
        <v>1</v>
      </c>
      <c r="AC29" s="67">
        <v>56</v>
      </c>
      <c r="AD29" s="49"/>
    </row>
    <row r="30" spans="1:30" ht="12.75">
      <c r="A30" s="14"/>
      <c r="B30" s="92" t="s">
        <v>208</v>
      </c>
      <c r="C30" s="92"/>
      <c r="D30" s="92"/>
      <c r="E30" s="92"/>
      <c r="F30" s="92"/>
      <c r="G30" s="92"/>
      <c r="H30" s="92"/>
      <c r="I30" s="92"/>
      <c r="J30" s="92"/>
      <c r="K30" s="66" t="s">
        <v>209</v>
      </c>
      <c r="L30" s="67">
        <v>7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/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f t="shared" si="0"/>
        <v>7</v>
      </c>
      <c r="AC30" s="67">
        <v>258</v>
      </c>
      <c r="AD30" s="49"/>
    </row>
    <row r="31" spans="1:29" ht="12.75">
      <c r="A31" s="14"/>
      <c r="B31" s="124"/>
      <c r="C31" s="125"/>
      <c r="D31" s="125"/>
      <c r="E31" s="125"/>
      <c r="F31" s="125"/>
      <c r="G31" s="125"/>
      <c r="H31" s="125"/>
      <c r="I31" s="125"/>
      <c r="J31" s="125"/>
      <c r="K31" s="126"/>
      <c r="L31" s="127"/>
      <c r="M31" s="127"/>
      <c r="N31" s="128"/>
      <c r="O31" s="127"/>
      <c r="P31" s="127"/>
      <c r="Q31" s="127"/>
      <c r="R31" s="127"/>
      <c r="S31" s="127"/>
      <c r="T31" s="127"/>
      <c r="U31" s="127"/>
      <c r="V31" s="128"/>
      <c r="W31" s="127"/>
      <c r="X31" s="128"/>
      <c r="Y31" s="127"/>
      <c r="Z31" s="128"/>
      <c r="AA31" s="128"/>
      <c r="AB31" s="127"/>
      <c r="AC31" s="129"/>
    </row>
    <row r="32" spans="1:29" ht="13.5" customHeight="1">
      <c r="A32" s="14"/>
      <c r="B32" s="98" t="s">
        <v>155</v>
      </c>
      <c r="C32" s="98"/>
      <c r="D32" s="98"/>
      <c r="E32" s="98"/>
      <c r="F32" s="98"/>
      <c r="G32" s="98"/>
      <c r="H32" s="98"/>
      <c r="I32" s="98"/>
      <c r="J32" s="98"/>
      <c r="K32" s="99"/>
      <c r="L32" s="116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8"/>
    </row>
    <row r="33" spans="1:29" ht="12.75" customHeight="1">
      <c r="A33" s="14"/>
      <c r="B33" s="103" t="s">
        <v>210</v>
      </c>
      <c r="C33" s="103"/>
      <c r="D33" s="103"/>
      <c r="E33" s="103"/>
      <c r="F33" s="103"/>
      <c r="G33" s="103"/>
      <c r="H33" s="103"/>
      <c r="I33" s="103"/>
      <c r="J33" s="103"/>
      <c r="K33" s="66" t="s">
        <v>211</v>
      </c>
      <c r="L33" s="76">
        <f>SUM(L21+L25)</f>
        <v>158</v>
      </c>
      <c r="M33" s="76">
        <f aca="true" t="shared" si="1" ref="M33:AC33">SUM(M21+M25)</f>
        <v>12</v>
      </c>
      <c r="N33" s="76">
        <f t="shared" si="1"/>
        <v>318</v>
      </c>
      <c r="O33" s="76">
        <f t="shared" si="1"/>
        <v>119</v>
      </c>
      <c r="P33" s="76">
        <f t="shared" si="1"/>
        <v>13</v>
      </c>
      <c r="Q33" s="76">
        <f t="shared" si="1"/>
        <v>177</v>
      </c>
      <c r="R33" s="76">
        <f t="shared" si="1"/>
        <v>59</v>
      </c>
      <c r="S33" s="76">
        <f t="shared" si="1"/>
        <v>0</v>
      </c>
      <c r="T33" s="76">
        <f t="shared" si="1"/>
        <v>43</v>
      </c>
      <c r="U33" s="76">
        <f t="shared" si="1"/>
        <v>7</v>
      </c>
      <c r="V33" s="76">
        <f t="shared" si="1"/>
        <v>14</v>
      </c>
      <c r="W33" s="76">
        <f t="shared" si="1"/>
        <v>8</v>
      </c>
      <c r="X33" s="76">
        <f t="shared" si="1"/>
        <v>87</v>
      </c>
      <c r="Y33" s="76">
        <f t="shared" si="1"/>
        <v>14</v>
      </c>
      <c r="Z33" s="76">
        <f t="shared" si="1"/>
        <v>102</v>
      </c>
      <c r="AA33" s="76">
        <f t="shared" si="1"/>
        <v>14</v>
      </c>
      <c r="AB33" s="76">
        <f t="shared" si="1"/>
        <v>1145</v>
      </c>
      <c r="AC33" s="76">
        <f t="shared" si="1"/>
        <v>10047</v>
      </c>
    </row>
    <row r="34" spans="1:29" ht="13.5" customHeight="1">
      <c r="A34" s="14"/>
      <c r="B34" s="103" t="s">
        <v>212</v>
      </c>
      <c r="C34" s="103"/>
      <c r="D34" s="103"/>
      <c r="E34" s="103"/>
      <c r="F34" s="103"/>
      <c r="G34" s="103"/>
      <c r="H34" s="103"/>
      <c r="I34" s="103"/>
      <c r="J34" s="103"/>
      <c r="K34" s="66" t="s">
        <v>213</v>
      </c>
      <c r="L34" s="76">
        <f>SUM(L22+L26)</f>
        <v>1037</v>
      </c>
      <c r="M34" s="76">
        <f aca="true" t="shared" si="2" ref="M34:AC34">SUM(M22+M26)</f>
        <v>39</v>
      </c>
      <c r="N34" s="76">
        <f t="shared" si="2"/>
        <v>1005</v>
      </c>
      <c r="O34" s="76">
        <f t="shared" si="2"/>
        <v>519</v>
      </c>
      <c r="P34" s="76">
        <f t="shared" si="2"/>
        <v>51</v>
      </c>
      <c r="Q34" s="76">
        <f t="shared" si="2"/>
        <v>886</v>
      </c>
      <c r="R34" s="76">
        <f t="shared" si="2"/>
        <v>264</v>
      </c>
      <c r="S34" s="76">
        <f t="shared" si="2"/>
        <v>0</v>
      </c>
      <c r="T34" s="76">
        <f t="shared" si="2"/>
        <v>183</v>
      </c>
      <c r="U34" s="76">
        <f t="shared" si="2"/>
        <v>30</v>
      </c>
      <c r="V34" s="76">
        <f t="shared" si="2"/>
        <v>69</v>
      </c>
      <c r="W34" s="76">
        <f t="shared" si="2"/>
        <v>68</v>
      </c>
      <c r="X34" s="76">
        <f t="shared" si="2"/>
        <v>663</v>
      </c>
      <c r="Y34" s="76">
        <f t="shared" si="2"/>
        <v>72</v>
      </c>
      <c r="Z34" s="76">
        <f t="shared" si="2"/>
        <v>440</v>
      </c>
      <c r="AA34" s="76">
        <f t="shared" si="2"/>
        <v>88</v>
      </c>
      <c r="AB34" s="76">
        <f t="shared" si="2"/>
        <v>5414</v>
      </c>
      <c r="AC34" s="76">
        <f t="shared" si="2"/>
        <v>58759</v>
      </c>
    </row>
    <row r="36" spans="1:29" ht="12.75" customHeight="1">
      <c r="A36" s="14"/>
      <c r="B36" s="26" t="s">
        <v>214</v>
      </c>
      <c r="C36" s="21"/>
      <c r="D36" s="21"/>
      <c r="E36" s="21"/>
      <c r="F36" s="21"/>
      <c r="G36" s="21"/>
      <c r="H36" s="21"/>
      <c r="I36" s="21"/>
      <c r="J36" s="21"/>
      <c r="K36" s="21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5"/>
      <c r="Z36" s="25"/>
      <c r="AA36" s="25"/>
      <c r="AB36" s="25"/>
      <c r="AC36" s="25"/>
    </row>
    <row r="37" spans="1:29" ht="12.75" customHeight="1">
      <c r="A37" s="14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5"/>
      <c r="Z37" s="25"/>
      <c r="AA37" s="25"/>
      <c r="AB37" s="25"/>
      <c r="AC37" s="25"/>
    </row>
    <row r="38" spans="1:29" ht="12.75" customHeight="1">
      <c r="A38" s="14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5"/>
      <c r="Z38" s="25"/>
      <c r="AA38" s="25"/>
      <c r="AB38" s="25"/>
      <c r="AC38" s="25"/>
    </row>
    <row r="39" spans="1:29" ht="12.75">
      <c r="A39" s="14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5"/>
      <c r="Z39" s="25"/>
      <c r="AA39" s="25"/>
      <c r="AB39" s="25"/>
      <c r="AC39" s="25"/>
    </row>
    <row r="40" spans="1:29" ht="12.75">
      <c r="A40" s="14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5"/>
      <c r="Z40" s="25"/>
      <c r="AA40" s="25"/>
      <c r="AB40" s="25"/>
      <c r="AC40" s="25"/>
    </row>
    <row r="41" spans="1:29" ht="12.75">
      <c r="A41" s="14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5"/>
      <c r="Z41" s="25"/>
      <c r="AA41" s="25"/>
      <c r="AB41" s="25"/>
      <c r="AC41" s="25"/>
    </row>
    <row r="42" spans="1:29" ht="12.75">
      <c r="A42" s="14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5"/>
      <c r="Z42" s="25"/>
      <c r="AA42" s="25"/>
      <c r="AB42" s="25"/>
      <c r="AC42" s="25"/>
    </row>
    <row r="43" spans="1:29" ht="12.75">
      <c r="A43" s="14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5"/>
      <c r="Z43" s="25"/>
      <c r="AA43" s="25"/>
      <c r="AB43" s="25"/>
      <c r="AC43" s="25"/>
    </row>
    <row r="44" spans="1:29" ht="12.75">
      <c r="A44" s="1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5"/>
      <c r="Z44" s="25"/>
      <c r="AA44" s="25"/>
      <c r="AB44" s="25"/>
      <c r="AC44" s="25"/>
    </row>
    <row r="45" spans="1:29" ht="12.75">
      <c r="A45" s="14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5"/>
      <c r="Z45" s="25"/>
      <c r="AA45" s="25"/>
      <c r="AB45" s="25"/>
      <c r="AC45" s="25"/>
    </row>
    <row r="46" spans="1:29" ht="12.75">
      <c r="A46" s="14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5"/>
      <c r="Z46" s="25"/>
      <c r="AA46" s="25"/>
      <c r="AB46" s="25"/>
      <c r="AC46" s="25"/>
    </row>
    <row r="47" spans="1:29" ht="12.75">
      <c r="A47" s="14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5"/>
      <c r="Z47" s="25"/>
      <c r="AA47" s="25"/>
      <c r="AB47" s="25"/>
      <c r="AC47" s="25"/>
    </row>
    <row r="48" spans="1:29" ht="12.75">
      <c r="A48" s="14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5"/>
      <c r="Z48" s="25"/>
      <c r="AA48" s="25"/>
      <c r="AB48" s="25"/>
      <c r="AC48" s="25"/>
    </row>
    <row r="49" spans="1:29" ht="12.75">
      <c r="A49" s="14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5"/>
      <c r="Z49" s="25"/>
      <c r="AA49" s="25"/>
      <c r="AB49" s="25"/>
      <c r="AC49" s="25"/>
    </row>
    <row r="50" spans="1:29" ht="12.75">
      <c r="A50" s="14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5"/>
      <c r="Z50" s="25"/>
      <c r="AA50" s="25"/>
      <c r="AB50" s="25"/>
      <c r="AC50" s="25"/>
    </row>
    <row r="51" spans="1:29" ht="12.75">
      <c r="A51" s="14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5"/>
      <c r="Z51" s="25"/>
      <c r="AA51" s="25"/>
      <c r="AB51" s="25"/>
      <c r="AC51" s="25"/>
    </row>
    <row r="52" spans="1:29" ht="12.75">
      <c r="A52" s="14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5"/>
      <c r="Z52" s="25"/>
      <c r="AA52" s="25"/>
      <c r="AB52" s="25"/>
      <c r="AC52" s="25"/>
    </row>
    <row r="53" spans="1:29" ht="12.75">
      <c r="A53" s="1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5"/>
      <c r="Z53" s="25"/>
      <c r="AA53" s="25"/>
      <c r="AB53" s="25"/>
      <c r="AC53" s="25"/>
    </row>
    <row r="54" spans="1:29" ht="12.75">
      <c r="A54" s="1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  <c r="Z54" s="25"/>
      <c r="AA54" s="25"/>
      <c r="AB54" s="25"/>
      <c r="AC54" s="25"/>
    </row>
    <row r="55" spans="1:29" ht="12.75">
      <c r="A55" s="14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5"/>
      <c r="Z55" s="25"/>
      <c r="AA55" s="25"/>
      <c r="AB55" s="25"/>
      <c r="AC55" s="25"/>
    </row>
    <row r="56" spans="1:24" ht="12.75">
      <c r="A56" s="14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2.75">
      <c r="A57" s="14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2.75">
      <c r="A58" s="14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2.75">
      <c r="A59" s="14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2.75">
      <c r="A60" s="1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2.75">
      <c r="A61" s="14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2.75">
      <c r="A62" s="14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2.75">
      <c r="A63" s="14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2.75">
      <c r="A64" s="1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2.75">
      <c r="A65" s="14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2.75">
      <c r="A66" s="14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2.75">
      <c r="A67" s="14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2.75">
      <c r="A68" s="14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2.75">
      <c r="A69" s="14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2.75">
      <c r="A70" s="14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2.75">
      <c r="A71" s="14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2.75">
      <c r="A72" s="14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2.75">
      <c r="A73" s="1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2.75">
      <c r="A74" s="14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2.75">
      <c r="A75" s="1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2.75">
      <c r="A76" s="14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2.75">
      <c r="A77" s="14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2.75">
      <c r="A78" s="14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2.75">
      <c r="A79" s="14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2.75">
      <c r="A80" s="14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2.75">
      <c r="A81" s="14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2.75">
      <c r="A82" s="1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2.75">
      <c r="A83" s="1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2.75">
      <c r="A84" s="14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2.75">
      <c r="A85" s="1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2.75">
      <c r="A86" s="1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2.75">
      <c r="A87" s="14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2.75">
      <c r="A88" s="14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2.75">
      <c r="A89" s="14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2.75">
      <c r="A90" s="14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2.75">
      <c r="A91" s="14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2.75">
      <c r="A92" s="14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2.75">
      <c r="A93" s="14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2.75">
      <c r="A94" s="14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2.75">
      <c r="A95" s="14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2.75">
      <c r="A96" s="14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2.75">
      <c r="A97" s="14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2.75">
      <c r="A98" s="14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2.75">
      <c r="A99" s="14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2.75">
      <c r="A100" s="14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2.75">
      <c r="A101" s="14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2.75">
      <c r="A102" s="14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2.75">
      <c r="A103" s="14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2.75">
      <c r="A104" s="14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2.75">
      <c r="A105" s="14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2.75">
      <c r="A106" s="14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2.75">
      <c r="A107" s="14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2.75">
      <c r="A108" s="14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2.75">
      <c r="A109" s="14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2.75">
      <c r="A110" s="14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2.75">
      <c r="A111" s="14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2.75">
      <c r="A112" s="14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2.75">
      <c r="A113" s="14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2.75">
      <c r="A114" s="1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2.75">
      <c r="A115" s="1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2.75">
      <c r="A116" s="14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2.75">
      <c r="A117" s="14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2.75">
      <c r="A118" s="14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2.75">
      <c r="A119" s="14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2.75">
      <c r="A120" s="14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2.75">
      <c r="A121" s="14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2.75">
      <c r="A122" s="14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2.75">
      <c r="A123" s="14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2.75">
      <c r="A124" s="14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2.75">
      <c r="A125" s="14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2.75">
      <c r="A126" s="14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2.75">
      <c r="A127" s="14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2.75">
      <c r="A128" s="14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2.75">
      <c r="A129" s="14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2.75">
      <c r="A130" s="14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2.75">
      <c r="A131" s="14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2.75">
      <c r="A132" s="14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2.75">
      <c r="A133" s="14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2.75">
      <c r="A134" s="14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2.75">
      <c r="A135" s="14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2.75">
      <c r="A136" s="14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2.75">
      <c r="A137" s="14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2.75">
      <c r="A138" s="14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2.75">
      <c r="A139" s="14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2.75">
      <c r="A140" s="14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2.75">
      <c r="A141" s="14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2.75">
      <c r="A142" s="14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2.75">
      <c r="A143" s="14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2.75">
      <c r="A144" s="14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2.75">
      <c r="A145" s="1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2.75">
      <c r="A146" s="1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2.75">
      <c r="A147" s="1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2.75">
      <c r="A148" s="1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2.75">
      <c r="A149" s="14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2.75">
      <c r="A150" s="14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2.75">
      <c r="A151" s="14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2.75">
      <c r="A152" s="14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2.75">
      <c r="A153" s="14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2.75">
      <c r="A154" s="14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2.75">
      <c r="A155" s="14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2.75">
      <c r="A156" s="14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2.75">
      <c r="A157" s="14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2.75">
      <c r="A158" s="14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2.75">
      <c r="A159" s="14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2.75">
      <c r="A160" s="14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2.75">
      <c r="A161" s="14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2.75">
      <c r="A162" s="14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2.75">
      <c r="A163" s="14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2.75">
      <c r="A164" s="14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2.75">
      <c r="A165" s="14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2.75">
      <c r="A166" s="14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2.75">
      <c r="A167" s="14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2.75">
      <c r="A168" s="14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2.75">
      <c r="A169" s="14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2.75">
      <c r="A170" s="14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2.75">
      <c r="A171" s="14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2.75">
      <c r="A172" s="14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2.75">
      <c r="A173" s="14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2.75">
      <c r="A174" s="14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2.75">
      <c r="A175" s="14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2.75">
      <c r="A176" s="14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2.75">
      <c r="A177" s="14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2.75">
      <c r="A178" s="14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2.75">
      <c r="A179" s="14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2.75">
      <c r="A180" s="14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2.75">
      <c r="A181" s="14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2.75">
      <c r="A182" s="14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2.75">
      <c r="A183" s="14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2.75">
      <c r="A184" s="14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2.75">
      <c r="A185" s="14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2.75">
      <c r="A186" s="14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2.75">
      <c r="A187" s="14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2.75">
      <c r="A188" s="14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2.75">
      <c r="A189" s="14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2.75">
      <c r="A190" s="14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2.75">
      <c r="A191" s="14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2.75">
      <c r="A192" s="14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2.75">
      <c r="A193" s="14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2.75">
      <c r="A194" s="14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2.75">
      <c r="A195" s="14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2.75">
      <c r="A196" s="14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2.75">
      <c r="A197" s="14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2.75">
      <c r="A198" s="14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2.75">
      <c r="A199" s="14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2.75">
      <c r="A200" s="14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2:11" ht="12.75">
      <c r="B201" s="47"/>
      <c r="C201" s="47"/>
      <c r="D201" s="47"/>
      <c r="E201" s="47"/>
      <c r="F201" s="47"/>
      <c r="G201" s="47"/>
      <c r="H201" s="47"/>
      <c r="I201" s="47"/>
      <c r="J201" s="47"/>
      <c r="K201" s="47"/>
    </row>
    <row r="202" spans="2:11" ht="12.75">
      <c r="B202" s="47"/>
      <c r="C202" s="47"/>
      <c r="D202" s="47"/>
      <c r="E202" s="47"/>
      <c r="F202" s="47"/>
      <c r="G202" s="47"/>
      <c r="H202" s="47"/>
      <c r="I202" s="47"/>
      <c r="J202" s="47"/>
      <c r="K202" s="47"/>
    </row>
    <row r="203" spans="2:11" ht="12.75">
      <c r="B203" s="47"/>
      <c r="C203" s="47"/>
      <c r="D203" s="47"/>
      <c r="E203" s="47"/>
      <c r="F203" s="47"/>
      <c r="G203" s="47"/>
      <c r="H203" s="47"/>
      <c r="I203" s="47"/>
      <c r="J203" s="47"/>
      <c r="K203" s="47"/>
    </row>
    <row r="204" spans="2:11" ht="12.75">
      <c r="B204" s="47"/>
      <c r="C204" s="47"/>
      <c r="D204" s="47"/>
      <c r="E204" s="47"/>
      <c r="F204" s="47"/>
      <c r="G204" s="47"/>
      <c r="H204" s="47"/>
      <c r="I204" s="47"/>
      <c r="J204" s="47"/>
      <c r="K204" s="47"/>
    </row>
    <row r="205" spans="2:11" ht="12.75">
      <c r="B205" s="47"/>
      <c r="C205" s="47"/>
      <c r="D205" s="47"/>
      <c r="E205" s="47"/>
      <c r="F205" s="47"/>
      <c r="G205" s="47"/>
      <c r="H205" s="47"/>
      <c r="I205" s="47"/>
      <c r="J205" s="47"/>
      <c r="K205" s="47"/>
    </row>
    <row r="206" spans="2:11" ht="12.75">
      <c r="B206" s="47"/>
      <c r="C206" s="47"/>
      <c r="D206" s="47"/>
      <c r="E206" s="47"/>
      <c r="F206" s="47"/>
      <c r="G206" s="47"/>
      <c r="H206" s="47"/>
      <c r="I206" s="47"/>
      <c r="J206" s="47"/>
      <c r="K206" s="47"/>
    </row>
    <row r="207" spans="2:11" ht="12.75">
      <c r="B207" s="47"/>
      <c r="C207" s="47"/>
      <c r="D207" s="47"/>
      <c r="E207" s="47"/>
      <c r="F207" s="47"/>
      <c r="G207" s="47"/>
      <c r="H207" s="47"/>
      <c r="I207" s="47"/>
      <c r="J207" s="47"/>
      <c r="K207" s="47"/>
    </row>
    <row r="208" spans="2:11" ht="12.75">
      <c r="B208" s="47"/>
      <c r="C208" s="47"/>
      <c r="D208" s="47"/>
      <c r="E208" s="47"/>
      <c r="F208" s="47"/>
      <c r="G208" s="47"/>
      <c r="H208" s="47"/>
      <c r="I208" s="47"/>
      <c r="J208" s="47"/>
      <c r="K208" s="47"/>
    </row>
    <row r="209" spans="2:11" ht="12.75">
      <c r="B209" s="47"/>
      <c r="C209" s="47"/>
      <c r="D209" s="47"/>
      <c r="E209" s="47"/>
      <c r="F209" s="47"/>
      <c r="G209" s="47"/>
      <c r="H209" s="47"/>
      <c r="I209" s="47"/>
      <c r="J209" s="47"/>
      <c r="K209" s="47"/>
    </row>
    <row r="210" spans="2:11" ht="12.75">
      <c r="B210" s="47"/>
      <c r="C210" s="47"/>
      <c r="D210" s="47"/>
      <c r="E210" s="47"/>
      <c r="F210" s="47"/>
      <c r="G210" s="47"/>
      <c r="H210" s="47"/>
      <c r="I210" s="47"/>
      <c r="J210" s="47"/>
      <c r="K210" s="47"/>
    </row>
    <row r="211" spans="2:11" ht="12.75">
      <c r="B211" s="47"/>
      <c r="C211" s="47"/>
      <c r="D211" s="47"/>
      <c r="E211" s="47"/>
      <c r="F211" s="47"/>
      <c r="G211" s="47"/>
      <c r="H211" s="47"/>
      <c r="I211" s="47"/>
      <c r="J211" s="47"/>
      <c r="K211" s="47"/>
    </row>
    <row r="212" spans="2:11" ht="12.75">
      <c r="B212" s="47"/>
      <c r="C212" s="47"/>
      <c r="D212" s="47"/>
      <c r="E212" s="47"/>
      <c r="F212" s="47"/>
      <c r="G212" s="47"/>
      <c r="H212" s="47"/>
      <c r="I212" s="47"/>
      <c r="J212" s="47"/>
      <c r="K212" s="47"/>
    </row>
    <row r="213" spans="2:11" ht="12.75">
      <c r="B213" s="47"/>
      <c r="C213" s="47"/>
      <c r="D213" s="47"/>
      <c r="E213" s="47"/>
      <c r="F213" s="47"/>
      <c r="G213" s="47"/>
      <c r="H213" s="47"/>
      <c r="I213" s="47"/>
      <c r="J213" s="47"/>
      <c r="K213" s="47"/>
    </row>
    <row r="214" spans="2:11" ht="12.75">
      <c r="B214" s="47"/>
      <c r="C214" s="47"/>
      <c r="D214" s="47"/>
      <c r="E214" s="47"/>
      <c r="F214" s="47"/>
      <c r="G214" s="47"/>
      <c r="H214" s="47"/>
      <c r="I214" s="47"/>
      <c r="J214" s="47"/>
      <c r="K214" s="47"/>
    </row>
    <row r="215" spans="2:11" ht="12.75">
      <c r="B215" s="47"/>
      <c r="C215" s="47"/>
      <c r="D215" s="47"/>
      <c r="E215" s="47"/>
      <c r="F215" s="47"/>
      <c r="G215" s="47"/>
      <c r="H215" s="47"/>
      <c r="I215" s="47"/>
      <c r="J215" s="47"/>
      <c r="K215" s="47"/>
    </row>
    <row r="216" spans="2:11" ht="12.75">
      <c r="B216" s="47"/>
      <c r="C216" s="47"/>
      <c r="D216" s="47"/>
      <c r="E216" s="47"/>
      <c r="F216" s="47"/>
      <c r="G216" s="47"/>
      <c r="H216" s="47"/>
      <c r="I216" s="47"/>
      <c r="J216" s="47"/>
      <c r="K216" s="47"/>
    </row>
    <row r="217" spans="2:11" ht="12.75">
      <c r="B217" s="47"/>
      <c r="C217" s="47"/>
      <c r="D217" s="47"/>
      <c r="E217" s="47"/>
      <c r="F217" s="47"/>
      <c r="G217" s="47"/>
      <c r="H217" s="47"/>
      <c r="I217" s="47"/>
      <c r="J217" s="47"/>
      <c r="K217" s="47"/>
    </row>
    <row r="218" spans="2:11" ht="12.75">
      <c r="B218" s="47"/>
      <c r="C218" s="47"/>
      <c r="D218" s="47"/>
      <c r="E218" s="47"/>
      <c r="F218" s="47"/>
      <c r="G218" s="47"/>
      <c r="H218" s="47"/>
      <c r="I218" s="47"/>
      <c r="J218" s="47"/>
      <c r="K218" s="47"/>
    </row>
    <row r="219" spans="2:11" ht="12.75">
      <c r="B219" s="47"/>
      <c r="C219" s="47"/>
      <c r="D219" s="47"/>
      <c r="E219" s="47"/>
      <c r="F219" s="47"/>
      <c r="G219" s="47"/>
      <c r="H219" s="47"/>
      <c r="I219" s="47"/>
      <c r="J219" s="47"/>
      <c r="K219" s="47"/>
    </row>
    <row r="220" spans="2:11" ht="12.75">
      <c r="B220" s="47"/>
      <c r="C220" s="47"/>
      <c r="D220" s="47"/>
      <c r="E220" s="47"/>
      <c r="F220" s="47"/>
      <c r="G220" s="47"/>
      <c r="H220" s="47"/>
      <c r="I220" s="47"/>
      <c r="J220" s="47"/>
      <c r="K220" s="47"/>
    </row>
    <row r="221" spans="2:11" ht="12.75">
      <c r="B221" s="47"/>
      <c r="C221" s="47"/>
      <c r="D221" s="47"/>
      <c r="E221" s="47"/>
      <c r="F221" s="47"/>
      <c r="G221" s="47"/>
      <c r="H221" s="47"/>
      <c r="I221" s="47"/>
      <c r="J221" s="47"/>
      <c r="K221" s="47"/>
    </row>
    <row r="222" spans="2:11" ht="12.75">
      <c r="B222" s="47"/>
      <c r="C222" s="47"/>
      <c r="D222" s="47"/>
      <c r="E222" s="47"/>
      <c r="F222" s="47"/>
      <c r="G222" s="47"/>
      <c r="H222" s="47"/>
      <c r="I222" s="47"/>
      <c r="J222" s="47"/>
      <c r="K222" s="47"/>
    </row>
    <row r="223" spans="2:11" ht="12.75">
      <c r="B223" s="47"/>
      <c r="C223" s="47"/>
      <c r="D223" s="47"/>
      <c r="E223" s="47"/>
      <c r="F223" s="47"/>
      <c r="G223" s="47"/>
      <c r="H223" s="47"/>
      <c r="I223" s="47"/>
      <c r="J223" s="47"/>
      <c r="K223" s="47"/>
    </row>
    <row r="224" spans="2:11" ht="12.75">
      <c r="B224" s="47"/>
      <c r="C224" s="47"/>
      <c r="D224" s="47"/>
      <c r="E224" s="47"/>
      <c r="F224" s="47"/>
      <c r="G224" s="47"/>
      <c r="H224" s="47"/>
      <c r="I224" s="47"/>
      <c r="J224" s="47"/>
      <c r="K224" s="47"/>
    </row>
    <row r="225" spans="2:11" ht="12.75">
      <c r="B225" s="47"/>
      <c r="C225" s="47"/>
      <c r="D225" s="47"/>
      <c r="E225" s="47"/>
      <c r="F225" s="47"/>
      <c r="G225" s="47"/>
      <c r="H225" s="47"/>
      <c r="I225" s="47"/>
      <c r="J225" s="47"/>
      <c r="K225" s="47"/>
    </row>
    <row r="226" spans="2:11" ht="12.75">
      <c r="B226" s="47"/>
      <c r="C226" s="47"/>
      <c r="D226" s="47"/>
      <c r="E226" s="47"/>
      <c r="F226" s="47"/>
      <c r="G226" s="47"/>
      <c r="H226" s="47"/>
      <c r="I226" s="47"/>
      <c r="J226" s="47"/>
      <c r="K226" s="47"/>
    </row>
    <row r="227" spans="2:11" ht="12.75">
      <c r="B227" s="47"/>
      <c r="C227" s="47"/>
      <c r="D227" s="47"/>
      <c r="E227" s="47"/>
      <c r="F227" s="47"/>
      <c r="G227" s="47"/>
      <c r="H227" s="47"/>
      <c r="I227" s="47"/>
      <c r="J227" s="47"/>
      <c r="K227" s="47"/>
    </row>
    <row r="228" spans="2:11" ht="12.75">
      <c r="B228" s="47"/>
      <c r="C228" s="47"/>
      <c r="D228" s="47"/>
      <c r="E228" s="47"/>
      <c r="F228" s="47"/>
      <c r="G228" s="47"/>
      <c r="H228" s="47"/>
      <c r="I228" s="47"/>
      <c r="J228" s="47"/>
      <c r="K228" s="47"/>
    </row>
    <row r="229" spans="2:11" ht="12.75">
      <c r="B229" s="47"/>
      <c r="C229" s="47"/>
      <c r="D229" s="47"/>
      <c r="E229" s="47"/>
      <c r="F229" s="47"/>
      <c r="G229" s="47"/>
      <c r="H229" s="47"/>
      <c r="I229" s="47"/>
      <c r="J229" s="47"/>
      <c r="K229" s="47"/>
    </row>
    <row r="230" spans="2:11" ht="12.75">
      <c r="B230" s="47"/>
      <c r="C230" s="47"/>
      <c r="D230" s="47"/>
      <c r="E230" s="47"/>
      <c r="F230" s="47"/>
      <c r="G230" s="47"/>
      <c r="H230" s="47"/>
      <c r="I230" s="47"/>
      <c r="J230" s="47"/>
      <c r="K230" s="47"/>
    </row>
    <row r="231" spans="2:11" ht="12.75">
      <c r="B231" s="47"/>
      <c r="C231" s="47"/>
      <c r="D231" s="47"/>
      <c r="E231" s="47"/>
      <c r="F231" s="47"/>
      <c r="G231" s="47"/>
      <c r="H231" s="47"/>
      <c r="I231" s="47"/>
      <c r="J231" s="47"/>
      <c r="K231" s="47"/>
    </row>
    <row r="232" spans="2:11" ht="12.75">
      <c r="B232" s="47"/>
      <c r="C232" s="47"/>
      <c r="D232" s="47"/>
      <c r="E232" s="47"/>
      <c r="F232" s="47"/>
      <c r="G232" s="47"/>
      <c r="H232" s="47"/>
      <c r="I232" s="47"/>
      <c r="J232" s="47"/>
      <c r="K232" s="47"/>
    </row>
    <row r="233" spans="2:11" ht="12.75">
      <c r="B233" s="47"/>
      <c r="C233" s="47"/>
      <c r="D233" s="47"/>
      <c r="E233" s="47"/>
      <c r="F233" s="47"/>
      <c r="G233" s="47"/>
      <c r="H233" s="47"/>
      <c r="I233" s="47"/>
      <c r="J233" s="47"/>
      <c r="K233" s="47"/>
    </row>
    <row r="234" spans="2:11" ht="12.75">
      <c r="B234" s="47"/>
      <c r="C234" s="47"/>
      <c r="D234" s="47"/>
      <c r="E234" s="47"/>
      <c r="F234" s="47"/>
      <c r="G234" s="47"/>
      <c r="H234" s="47"/>
      <c r="I234" s="47"/>
      <c r="J234" s="47"/>
      <c r="K234" s="47"/>
    </row>
    <row r="235" spans="2:11" ht="12.75">
      <c r="B235" s="47"/>
      <c r="C235" s="47"/>
      <c r="D235" s="47"/>
      <c r="E235" s="47"/>
      <c r="F235" s="47"/>
      <c r="G235" s="47"/>
      <c r="H235" s="47"/>
      <c r="I235" s="47"/>
      <c r="J235" s="47"/>
      <c r="K235" s="47"/>
    </row>
    <row r="236" spans="2:11" ht="12.75">
      <c r="B236" s="47"/>
      <c r="C236" s="47"/>
      <c r="D236" s="47"/>
      <c r="E236" s="47"/>
      <c r="F236" s="47"/>
      <c r="G236" s="47"/>
      <c r="H236" s="47"/>
      <c r="I236" s="47"/>
      <c r="J236" s="47"/>
      <c r="K236" s="47"/>
    </row>
    <row r="237" spans="2:11" ht="12.75">
      <c r="B237" s="47"/>
      <c r="C237" s="47"/>
      <c r="D237" s="47"/>
      <c r="E237" s="47"/>
      <c r="F237" s="47"/>
      <c r="G237" s="47"/>
      <c r="H237" s="47"/>
      <c r="I237" s="47"/>
      <c r="J237" s="47"/>
      <c r="K237" s="47"/>
    </row>
    <row r="238" spans="2:11" ht="12.75">
      <c r="B238" s="47"/>
      <c r="C238" s="47"/>
      <c r="D238" s="47"/>
      <c r="E238" s="47"/>
      <c r="F238" s="47"/>
      <c r="G238" s="47"/>
      <c r="H238" s="47"/>
      <c r="I238" s="47"/>
      <c r="J238" s="47"/>
      <c r="K238" s="47"/>
    </row>
    <row r="239" spans="2:11" ht="12.75">
      <c r="B239" s="47"/>
      <c r="C239" s="47"/>
      <c r="D239" s="47"/>
      <c r="E239" s="47"/>
      <c r="F239" s="47"/>
      <c r="G239" s="47"/>
      <c r="H239" s="47"/>
      <c r="I239" s="47"/>
      <c r="J239" s="47"/>
      <c r="K239" s="47"/>
    </row>
    <row r="240" spans="2:11" ht="12.75">
      <c r="B240" s="47"/>
      <c r="C240" s="47"/>
      <c r="D240" s="47"/>
      <c r="E240" s="47"/>
      <c r="F240" s="47"/>
      <c r="G240" s="47"/>
      <c r="H240" s="47"/>
      <c r="I240" s="47"/>
      <c r="J240" s="47"/>
      <c r="K240" s="47"/>
    </row>
    <row r="241" spans="2:11" ht="12.75">
      <c r="B241" s="47"/>
      <c r="C241" s="47"/>
      <c r="D241" s="47"/>
      <c r="E241" s="47"/>
      <c r="F241" s="47"/>
      <c r="G241" s="47"/>
      <c r="H241" s="47"/>
      <c r="I241" s="47"/>
      <c r="J241" s="47"/>
      <c r="K241" s="47"/>
    </row>
    <row r="242" spans="2:11" ht="12.75">
      <c r="B242" s="47"/>
      <c r="C242" s="47"/>
      <c r="D242" s="47"/>
      <c r="E242" s="47"/>
      <c r="F242" s="47"/>
      <c r="G242" s="47"/>
      <c r="H242" s="47"/>
      <c r="I242" s="47"/>
      <c r="J242" s="47"/>
      <c r="K242" s="47"/>
    </row>
    <row r="243" spans="2:11" ht="12.75">
      <c r="B243" s="47"/>
      <c r="C243" s="47"/>
      <c r="D243" s="47"/>
      <c r="E243" s="47"/>
      <c r="F243" s="47"/>
      <c r="G243" s="47"/>
      <c r="H243" s="47"/>
      <c r="I243" s="47"/>
      <c r="J243" s="47"/>
      <c r="K243" s="47"/>
    </row>
    <row r="244" spans="2:11" ht="12.75">
      <c r="B244" s="47"/>
      <c r="C244" s="47"/>
      <c r="D244" s="47"/>
      <c r="E244" s="47"/>
      <c r="F244" s="47"/>
      <c r="G244" s="47"/>
      <c r="H244" s="47"/>
      <c r="I244" s="47"/>
      <c r="J244" s="47"/>
      <c r="K244" s="47"/>
    </row>
    <row r="245" spans="2:11" ht="12.75">
      <c r="B245" s="47"/>
      <c r="C245" s="47"/>
      <c r="D245" s="47"/>
      <c r="E245" s="47"/>
      <c r="F245" s="47"/>
      <c r="G245" s="47"/>
      <c r="H245" s="47"/>
      <c r="I245" s="47"/>
      <c r="J245" s="47"/>
      <c r="K245" s="47"/>
    </row>
    <row r="246" spans="2:11" ht="12.75">
      <c r="B246" s="47"/>
      <c r="C246" s="47"/>
      <c r="D246" s="47"/>
      <c r="E246" s="47"/>
      <c r="F246" s="47"/>
      <c r="G246" s="47"/>
      <c r="H246" s="47"/>
      <c r="I246" s="47"/>
      <c r="J246" s="47"/>
      <c r="K246" s="47"/>
    </row>
    <row r="247" spans="2:11" ht="12.75">
      <c r="B247" s="47"/>
      <c r="C247" s="47"/>
      <c r="D247" s="47"/>
      <c r="E247" s="47"/>
      <c r="F247" s="47"/>
      <c r="G247" s="47"/>
      <c r="H247" s="47"/>
      <c r="I247" s="47"/>
      <c r="J247" s="47"/>
      <c r="K247" s="47"/>
    </row>
    <row r="248" spans="2:11" ht="12.75">
      <c r="B248" s="47"/>
      <c r="C248" s="47"/>
      <c r="D248" s="47"/>
      <c r="E248" s="47"/>
      <c r="F248" s="47"/>
      <c r="G248" s="47"/>
      <c r="H248" s="47"/>
      <c r="I248" s="47"/>
      <c r="J248" s="47"/>
      <c r="K248" s="47"/>
    </row>
    <row r="249" spans="2:11" ht="12.75">
      <c r="B249" s="47"/>
      <c r="C249" s="47"/>
      <c r="D249" s="47"/>
      <c r="E249" s="47"/>
      <c r="F249" s="47"/>
      <c r="G249" s="47"/>
      <c r="H249" s="47"/>
      <c r="I249" s="47"/>
      <c r="J249" s="47"/>
      <c r="K249" s="47"/>
    </row>
    <row r="250" spans="2:11" ht="12.75">
      <c r="B250" s="47"/>
      <c r="C250" s="47"/>
      <c r="D250" s="47"/>
      <c r="E250" s="47"/>
      <c r="F250" s="47"/>
      <c r="G250" s="47"/>
      <c r="H250" s="47"/>
      <c r="I250" s="47"/>
      <c r="J250" s="47"/>
      <c r="K250" s="47"/>
    </row>
    <row r="251" spans="2:11" ht="12.75">
      <c r="B251" s="47"/>
      <c r="C251" s="47"/>
      <c r="D251" s="47"/>
      <c r="E251" s="47"/>
      <c r="F251" s="47"/>
      <c r="G251" s="47"/>
      <c r="H251" s="47"/>
      <c r="I251" s="47"/>
      <c r="J251" s="47"/>
      <c r="K251" s="47"/>
    </row>
    <row r="252" spans="2:11" ht="12.75">
      <c r="B252" s="47"/>
      <c r="C252" s="47"/>
      <c r="D252" s="47"/>
      <c r="E252" s="47"/>
      <c r="F252" s="47"/>
      <c r="G252" s="47"/>
      <c r="H252" s="47"/>
      <c r="I252" s="47"/>
      <c r="J252" s="47"/>
      <c r="K252" s="47"/>
    </row>
    <row r="253" spans="2:11" ht="12.75">
      <c r="B253" s="47"/>
      <c r="C253" s="47"/>
      <c r="D253" s="47"/>
      <c r="E253" s="47"/>
      <c r="F253" s="47"/>
      <c r="G253" s="47"/>
      <c r="H253" s="47"/>
      <c r="I253" s="47"/>
      <c r="J253" s="47"/>
      <c r="K253" s="47"/>
    </row>
    <row r="254" spans="2:11" ht="12.75">
      <c r="B254" s="47"/>
      <c r="C254" s="47"/>
      <c r="D254" s="47"/>
      <c r="E254" s="47"/>
      <c r="F254" s="47"/>
      <c r="G254" s="47"/>
      <c r="H254" s="47"/>
      <c r="I254" s="47"/>
      <c r="J254" s="47"/>
      <c r="K254" s="47"/>
    </row>
    <row r="255" spans="2:11" ht="12.75">
      <c r="B255" s="47"/>
      <c r="C255" s="47"/>
      <c r="D255" s="47"/>
      <c r="E255" s="47"/>
      <c r="F255" s="47"/>
      <c r="G255" s="47"/>
      <c r="H255" s="47"/>
      <c r="I255" s="47"/>
      <c r="J255" s="47"/>
      <c r="K255" s="47"/>
    </row>
    <row r="256" spans="2:11" ht="12.75">
      <c r="B256" s="47"/>
      <c r="C256" s="47"/>
      <c r="D256" s="47"/>
      <c r="E256" s="47"/>
      <c r="F256" s="47"/>
      <c r="G256" s="47"/>
      <c r="H256" s="47"/>
      <c r="I256" s="47"/>
      <c r="J256" s="47"/>
      <c r="K256" s="47"/>
    </row>
    <row r="257" spans="2:11" ht="12.75">
      <c r="B257" s="47"/>
      <c r="C257" s="47"/>
      <c r="D257" s="47"/>
      <c r="E257" s="47"/>
      <c r="F257" s="47"/>
      <c r="G257" s="47"/>
      <c r="H257" s="47"/>
      <c r="I257" s="47"/>
      <c r="J257" s="47"/>
      <c r="K257" s="47"/>
    </row>
    <row r="258" spans="2:11" ht="12.75">
      <c r="B258" s="47"/>
      <c r="C258" s="47"/>
      <c r="D258" s="47"/>
      <c r="E258" s="47"/>
      <c r="F258" s="47"/>
      <c r="G258" s="47"/>
      <c r="H258" s="47"/>
      <c r="I258" s="47"/>
      <c r="J258" s="47"/>
      <c r="K258" s="47"/>
    </row>
    <row r="259" spans="2:11" ht="12.75">
      <c r="B259" s="47"/>
      <c r="C259" s="47"/>
      <c r="D259" s="47"/>
      <c r="E259" s="47"/>
      <c r="F259" s="47"/>
      <c r="G259" s="47"/>
      <c r="H259" s="47"/>
      <c r="I259" s="47"/>
      <c r="J259" s="47"/>
      <c r="K259" s="47"/>
    </row>
    <row r="260" spans="2:11" ht="12.75">
      <c r="B260" s="47"/>
      <c r="C260" s="47"/>
      <c r="D260" s="47"/>
      <c r="E260" s="47"/>
      <c r="F260" s="47"/>
      <c r="G260" s="47"/>
      <c r="H260" s="47"/>
      <c r="I260" s="47"/>
      <c r="J260" s="47"/>
      <c r="K260" s="47"/>
    </row>
    <row r="261" spans="2:11" ht="12.75">
      <c r="B261" s="47"/>
      <c r="C261" s="47"/>
      <c r="D261" s="47"/>
      <c r="E261" s="47"/>
      <c r="F261" s="47"/>
      <c r="G261" s="47"/>
      <c r="H261" s="47"/>
      <c r="I261" s="47"/>
      <c r="J261" s="47"/>
      <c r="K261" s="47"/>
    </row>
    <row r="262" spans="2:11" ht="12.75">
      <c r="B262" s="47"/>
      <c r="C262" s="47"/>
      <c r="D262" s="47"/>
      <c r="E262" s="47"/>
      <c r="F262" s="47"/>
      <c r="G262" s="47"/>
      <c r="H262" s="47"/>
      <c r="I262" s="47"/>
      <c r="J262" s="47"/>
      <c r="K262" s="47"/>
    </row>
  </sheetData>
  <mergeCells count="20">
    <mergeCell ref="B34:J34"/>
    <mergeCell ref="B18:K18"/>
    <mergeCell ref="B30:J30"/>
    <mergeCell ref="B31:J31"/>
    <mergeCell ref="B32:J32"/>
    <mergeCell ref="B33:J33"/>
    <mergeCell ref="B25:J25"/>
    <mergeCell ref="B26:J26"/>
    <mergeCell ref="B28:J28"/>
    <mergeCell ref="B29:J29"/>
    <mergeCell ref="B20:J20"/>
    <mergeCell ref="B21:J21"/>
    <mergeCell ref="B22:J22"/>
    <mergeCell ref="B24:J24"/>
    <mergeCell ref="A6:E6"/>
    <mergeCell ref="J11:L11"/>
    <mergeCell ref="A1:P1"/>
    <mergeCell ref="A2:P2"/>
    <mergeCell ref="A3:P3"/>
    <mergeCell ref="A4:P4"/>
  </mergeCells>
  <printOptions/>
  <pageMargins left="0.75" right="0.75" top="1" bottom="1" header="0" footer="0"/>
  <pageSetup horizontalDpi="300" verticalDpi="300" orientation="landscape" paperSize="5" scale="59" r:id="rId3"/>
  <legacyDrawing r:id="rId2"/>
  <oleObjects>
    <oleObject progId="" shapeId="5509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2007-07-30T19:02:27Z</cp:lastPrinted>
  <dcterms:created xsi:type="dcterms:W3CDTF">2006-09-04T21:37:26Z</dcterms:created>
  <dcterms:modified xsi:type="dcterms:W3CDTF">2007-07-30T19:02:39Z</dcterms:modified>
  <cp:category/>
  <cp:version/>
  <cp:contentType/>
  <cp:contentStatus/>
</cp:coreProperties>
</file>