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55" windowHeight="9360" activeTab="0"/>
  </bookViews>
  <sheets>
    <sheet name="Tabla 13-01" sheetId="1" r:id="rId1"/>
  </sheets>
  <definedNames>
    <definedName name="_xlnm.Print_Area" localSheetId="0">'Tabla 13-01'!$A$1:$W$58</definedName>
  </definedNames>
  <calcPr fullCalcOnLoad="1"/>
</workbook>
</file>

<file path=xl/sharedStrings.xml><?xml version="1.0" encoding="utf-8"?>
<sst xmlns="http://schemas.openxmlformats.org/spreadsheetml/2006/main" count="130" uniqueCount="130">
  <si>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</si>
  <si>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</si>
  <si>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</si>
  <si>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</si>
  <si>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</si>
  <si>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</si>
  <si>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</si>
  <si>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</si>
  <si>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Código Departamento y Municipio</t>
  </si>
  <si>
    <t>Código de campo</t>
  </si>
  <si>
    <t>Anuario Estadístico 2005, Ministerio de Educación</t>
  </si>
  <si>
    <t>Fuente de datos de educación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</si>
  <si>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</si>
  <si>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</si>
  <si>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</si>
  <si>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</si>
  <si>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</si>
  <si>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</si>
  <si>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</si>
  <si>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</si>
  <si>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</si>
  <si>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Indicador</t>
  </si>
  <si>
    <t xml:space="preserve">Fecha de Datos </t>
  </si>
  <si>
    <t>Número de personas</t>
  </si>
  <si>
    <t>13f Población promovida en Primaria</t>
  </si>
  <si>
    <t>13g Población promovida en Primaria Hombre</t>
  </si>
  <si>
    <t>13h Población promovida en Primaria Mujer</t>
  </si>
  <si>
    <t>13k Población promovida en Básicos</t>
  </si>
  <si>
    <t>13l Población promovida en Básicos Hombre</t>
  </si>
  <si>
    <t>13m Población promovida en Básicos Mujer</t>
  </si>
  <si>
    <t>13p Población promovida en Diversificado</t>
  </si>
  <si>
    <t>13q Población promovida en Diversificado Hombre</t>
  </si>
  <si>
    <t>13r Población promovida en Diversificado Mujer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</si>
  <si>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</si>
  <si>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</si>
  <si>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</si>
  <si>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</si>
  <si>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</si>
  <si>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</si>
  <si>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 xml:space="preserve">13am Tasa de Reprobación Primaria 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</si>
  <si>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</si>
  <si>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</si>
  <si>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</si>
  <si>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</si>
  <si>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</si>
  <si>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</si>
  <si>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</si>
  <si>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</si>
  <si>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</si>
  <si>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</si>
  <si>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</si>
  <si>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 xml:space="preserve">13aw Tasa de Reprobación Básicos </t>
  </si>
  <si>
    <t>P_RP_BA</t>
  </si>
  <si>
    <t>13ax Tasa de Reprobación Básicos Hombre</t>
  </si>
  <si>
    <t>P_RP_BAH</t>
  </si>
  <si>
    <t>13ay Tasa de Reprobación Básicos Mujer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</si>
  <si>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</si>
  <si>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</si>
  <si>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</si>
  <si>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</si>
  <si>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</si>
  <si>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</si>
  <si>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 xml:space="preserve">13bg Tasa de Reprobación Diversificado </t>
  </si>
  <si>
    <t>P_RP_DV</t>
  </si>
  <si>
    <t>13bh Tasa de Reprobación Diversificado Hombre</t>
  </si>
  <si>
    <t>P_RP_DVH</t>
  </si>
  <si>
    <t>13bi Tasa de Reprobación Diversificado Mujer</t>
  </si>
  <si>
    <t>P_RP_DVM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</si>
  <si>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</si>
  <si>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</si>
  <si>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P_RP_BAM</t>
  </si>
  <si>
    <t>Total de Estudiantes promovidos y no promovidos por nivel de escolaridad, por sexo y grupo étnico</t>
  </si>
  <si>
    <t>Tasa de aprobación</t>
  </si>
  <si>
    <t>Tasa de reprobación</t>
  </si>
  <si>
    <t>PROPR</t>
  </si>
  <si>
    <t>PROPRH</t>
  </si>
  <si>
    <t>PROPRM</t>
  </si>
  <si>
    <t>PROBA</t>
  </si>
  <si>
    <t>PROBAH</t>
  </si>
  <si>
    <t>PROBAM</t>
  </si>
  <si>
    <t>PRODV</t>
  </si>
  <si>
    <t>PRODVH</t>
  </si>
  <si>
    <t>PRODVM</t>
  </si>
  <si>
    <t xml:space="preserve">  13 - 01</t>
  </si>
  <si>
    <t>Municipios del Departamento de Guatemala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</si>
  <si>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</si>
  <si>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</si>
  <si>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</si>
  <si>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</si>
  <si>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</si>
  <si>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</si>
  <si>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</si>
  <si>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</si>
  <si>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</si>
  <si>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</si>
  <si>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</si>
  <si>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</si>
  <si>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</si>
  <si>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</si>
  <si>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</si>
  <si>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</si>
  <si>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</si>
  <si>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</si>
  <si>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</si>
  <si>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</si>
  <si>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</si>
  <si>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</si>
  <si>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</si>
  <si>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</si>
  <si>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</si>
  <si>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</si>
  <si>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</si>
  <si>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</si>
  <si>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</si>
  <si>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</si>
  <si>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</si>
  <si>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</si>
  <si>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</si>
  <si>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</si>
  <si>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</si>
  <si>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</si>
  <si>
    <t>T6A15PRF</t>
  </si>
  <si>
    <t>T12A21BAF</t>
  </si>
  <si>
    <t>T15A21DVF</t>
  </si>
  <si>
    <t>T6A15PRF_H</t>
  </si>
  <si>
    <t>T6A15PRF_M</t>
  </si>
  <si>
    <t>T12A21BAF_H</t>
  </si>
  <si>
    <t>T12A21BAF_M</t>
  </si>
  <si>
    <t>T15A21DVF_H</t>
  </si>
  <si>
    <t>T15A21DVF_M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</si>
</sst>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;[Red]#,##0.0"/>
    <numFmt numFmtId="178" formatCode="#,##0.00;[Red]#,##0.00"/>
    <numFmt numFmtId="179" formatCode="0.0%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1" xfId="0" applyNumberFormat="1" applyFill="1" applyBorder="1" applyAlignment="1">
      <alignment/>
    </xf>
    <xf numFmtId="0" fontId="2" fillId="2" borderId="2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16" fontId="3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57150</xdr:rowOff>
    </xdr:from>
    <xdr:to>
      <xdr:col>13</xdr:col>
      <xdr:colOff>114300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showGridLines="0" tabSelected="1" zoomScale="40" zoomScaleNormal="40" workbookViewId="0" topLeftCell="C1">
      <selection activeCell="H30" sqref="H30"/>
    </sheetView>
  </sheetViews>
  <sheetFormatPr defaultColWidth="11.421875" defaultRowHeight="12.75"/>
  <cols>
    <col min="1" max="1" width="2.8515625" style="1" customWidth="1"/>
    <col min="2" max="2" width="15.421875" style="1" customWidth="1"/>
    <col min="3" max="3" width="13.00390625" style="1" customWidth="1"/>
    <col min="4" max="4" width="27.140625" style="1" customWidth="1"/>
    <col min="5" max="5" width="14.7109375" style="1" customWidth="1"/>
    <col min="6" max="6" width="13.00390625" style="1" customWidth="1"/>
    <col min="7" max="7" width="15.421875" style="1" customWidth="1"/>
    <col min="8" max="9" width="13.140625" style="1" customWidth="1"/>
    <col min="10" max="10" width="8.00390625" style="1" bestFit="1" customWidth="1"/>
    <col min="11" max="11" width="9.8515625" style="1" bestFit="1" customWidth="1"/>
    <col min="12" max="12" width="14.00390625" style="1" customWidth="1"/>
    <col min="13" max="13" width="7.57421875" style="1" bestFit="1" customWidth="1"/>
    <col min="14" max="14" width="16.7109375" style="1" customWidth="1"/>
    <col min="15" max="15" width="16.28125" style="1" customWidth="1"/>
    <col min="16" max="16" width="10.421875" style="1" bestFit="1" customWidth="1"/>
    <col min="17" max="17" width="12.8515625" style="1" customWidth="1"/>
    <col min="18" max="18" width="10.28125" style="1" bestFit="1" customWidth="1"/>
    <col min="19" max="19" width="10.57421875" style="1" bestFit="1" customWidth="1"/>
    <col min="20" max="20" width="17.140625" style="1" customWidth="1"/>
    <col min="21" max="22" width="15.140625" style="1" customWidth="1"/>
    <col min="23" max="23" width="15.421875" style="1" customWidth="1"/>
    <col min="24" max="16384" width="11.421875" style="1" customWidth="1"/>
  </cols>
  <sheetData>
    <row r="1" spans="2:8" ht="12">
      <c r="B1" s="2" t="s">
        <v>0</v>
      </c>
      <c r="C1" s="3"/>
      <c r="D1" s="3"/>
      <c r="E1" s="3"/>
      <c r="F1" s="3"/>
      <c r="G1" s="3"/>
      <c r="H1" s="3"/>
    </row>
    <row r="2" spans="2:8" ht="12">
      <c r="B2" s="2" t="s">
        <v>1</v>
      </c>
      <c r="C2" s="3"/>
      <c r="D2" s="3"/>
      <c r="E2" s="3"/>
      <c r="F2" s="3"/>
      <c r="G2" s="3"/>
      <c r="H2" s="3"/>
    </row>
    <row r="3" spans="2:8" ht="12">
      <c r="B3" s="2" t="s">
        <v>2</v>
      </c>
      <c r="C3" s="3"/>
      <c r="D3" s="3"/>
      <c r="E3" s="3"/>
      <c r="F3" s="3"/>
      <c r="G3" s="3"/>
      <c r="H3" s="3"/>
    </row>
    <row r="4" spans="2:8" ht="12">
      <c r="B4" s="2" t="s">
        <v>3</v>
      </c>
      <c r="C4" s="3"/>
      <c r="D4" s="3"/>
      <c r="E4" s="3"/>
      <c r="F4" s="3"/>
      <c r="G4" s="3"/>
      <c r="H4" s="3"/>
    </row>
    <row r="5" ht="12"/>
    <row r="6" spans="1:11" s="9" customFormat="1" ht="12.75" customHeight="1">
      <c r="A6" s="30" t="s">
        <v>4</v>
      </c>
      <c r="B6" s="30"/>
      <c r="C6" s="13"/>
      <c r="D6" s="31" t="s">
        <v>83</v>
      </c>
      <c r="E6" s="7"/>
      <c r="F6" s="8"/>
      <c r="G6" s="8"/>
      <c r="I6" s="11"/>
      <c r="J6" s="10"/>
      <c r="K6" s="11"/>
    </row>
    <row r="7" s="9" customFormat="1" ht="12"/>
    <row r="8" spans="2:11" ht="12.75" customHeight="1">
      <c r="B8" s="34" t="s">
        <v>5</v>
      </c>
      <c r="C8" s="35"/>
      <c r="D8" s="54" t="s">
        <v>71</v>
      </c>
      <c r="E8" s="54"/>
      <c r="F8" s="54"/>
      <c r="G8" s="54"/>
      <c r="H8" s="54"/>
      <c r="I8" s="54"/>
      <c r="J8" s="55"/>
      <c r="K8" s="14"/>
    </row>
    <row r="9" spans="2:11" s="15" customFormat="1" ht="12.75" customHeight="1">
      <c r="B9" s="36" t="s">
        <v>21</v>
      </c>
      <c r="C9" s="37"/>
      <c r="D9" s="56" t="s">
        <v>72</v>
      </c>
      <c r="E9" s="56"/>
      <c r="F9" s="56"/>
      <c r="G9" s="56"/>
      <c r="H9" s="56"/>
      <c r="I9" s="56"/>
      <c r="J9" s="57"/>
      <c r="K9" s="16"/>
    </row>
    <row r="10" spans="2:11" s="15" customFormat="1" ht="12.75" customHeight="1">
      <c r="B10" s="36"/>
      <c r="C10" s="37"/>
      <c r="D10" s="56" t="s">
        <v>73</v>
      </c>
      <c r="E10" s="56"/>
      <c r="F10" s="56"/>
      <c r="G10" s="56"/>
      <c r="H10" s="56"/>
      <c r="I10" s="56"/>
      <c r="J10" s="57"/>
      <c r="K10" s="16"/>
    </row>
    <row r="11" spans="2:11" ht="12">
      <c r="B11" s="38" t="s">
        <v>6</v>
      </c>
      <c r="C11" s="39"/>
      <c r="D11" s="58" t="s">
        <v>84</v>
      </c>
      <c r="E11" s="58"/>
      <c r="F11" s="58"/>
      <c r="G11" s="58"/>
      <c r="H11" s="58"/>
      <c r="I11" s="58"/>
      <c r="J11" s="59"/>
      <c r="K11" s="17"/>
    </row>
    <row r="12" spans="2:11" ht="12.75" customHeight="1">
      <c r="B12" s="38" t="s">
        <v>22</v>
      </c>
      <c r="C12" s="39"/>
      <c r="D12" s="60">
        <v>2005</v>
      </c>
      <c r="E12" s="60"/>
      <c r="F12" s="60"/>
      <c r="G12" s="60"/>
      <c r="H12" s="60"/>
      <c r="I12" s="60"/>
      <c r="J12" s="61"/>
      <c r="K12" s="17"/>
    </row>
    <row r="13" spans="2:31" ht="12">
      <c r="B13" s="38" t="s">
        <v>7</v>
      </c>
      <c r="C13" s="39"/>
      <c r="D13" s="58" t="s">
        <v>23</v>
      </c>
      <c r="E13" s="58"/>
      <c r="F13" s="58"/>
      <c r="G13" s="58"/>
      <c r="H13" s="58"/>
      <c r="I13" s="58"/>
      <c r="J13" s="59"/>
      <c r="Z13" s="5"/>
      <c r="AB13" s="5"/>
      <c r="AC13" s="5"/>
      <c r="AD13" s="5"/>
      <c r="AE13" s="5"/>
    </row>
    <row r="14" spans="2:11" s="9" customFormat="1" ht="12">
      <c r="B14" s="40" t="s">
        <v>11</v>
      </c>
      <c r="C14" s="41"/>
      <c r="D14" s="42" t="s">
        <v>10</v>
      </c>
      <c r="E14" s="42"/>
      <c r="F14" s="42"/>
      <c r="G14" s="42"/>
      <c r="H14" s="42"/>
      <c r="I14" s="42"/>
      <c r="J14" s="43"/>
      <c r="K14" s="12"/>
    </row>
    <row r="15" spans="13:17" ht="12">
      <c r="M15" s="4"/>
      <c r="N15" s="4"/>
      <c r="Q15" s="5"/>
    </row>
    <row r="17" spans="2:23" ht="12.75">
      <c r="B17" s="6"/>
      <c r="C17" s="6"/>
      <c r="D17" s="6"/>
      <c r="E17" s="6"/>
      <c r="F17" s="44"/>
      <c r="G17" s="52" t="s">
        <v>85</v>
      </c>
      <c r="H17" s="52" t="s">
        <v>86</v>
      </c>
      <c r="I17" s="52" t="s">
        <v>87</v>
      </c>
      <c r="J17" s="52" t="s">
        <v>88</v>
      </c>
      <c r="K17" s="52" t="s">
        <v>89</v>
      </c>
      <c r="L17" s="52" t="s">
        <v>90</v>
      </c>
      <c r="M17" s="52" t="s">
        <v>91</v>
      </c>
      <c r="N17" s="52" t="s">
        <v>92</v>
      </c>
      <c r="O17" s="52" t="s">
        <v>93</v>
      </c>
      <c r="P17" s="52" t="s">
        <v>94</v>
      </c>
      <c r="Q17" s="45"/>
      <c r="R17" s="46"/>
      <c r="S17" s="46"/>
      <c r="T17" s="46"/>
      <c r="U17" s="46"/>
      <c r="V17" s="46"/>
      <c r="W17" s="52" t="s">
        <v>95</v>
      </c>
    </row>
    <row r="18" spans="2:23" s="20" customFormat="1" ht="18" customHeight="1">
      <c r="B18" s="63"/>
      <c r="C18" s="63"/>
      <c r="D18" s="63"/>
      <c r="E18" s="19"/>
      <c r="F18" s="47" t="s">
        <v>96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8" t="s">
        <v>97</v>
      </c>
      <c r="R18" s="49" t="s">
        <v>98</v>
      </c>
      <c r="S18" s="49" t="s">
        <v>99</v>
      </c>
      <c r="T18" s="49" t="s">
        <v>100</v>
      </c>
      <c r="U18" s="49" t="s">
        <v>101</v>
      </c>
      <c r="V18" s="49" t="s">
        <v>102</v>
      </c>
      <c r="W18" s="53"/>
    </row>
    <row r="19" spans="2:23" ht="12">
      <c r="B19" s="62" t="s">
        <v>8</v>
      </c>
      <c r="C19" s="62"/>
      <c r="D19" s="62"/>
      <c r="E19" s="32" t="s">
        <v>9</v>
      </c>
      <c r="F19" s="50" t="s">
        <v>103</v>
      </c>
      <c r="G19" s="50" t="s">
        <v>104</v>
      </c>
      <c r="H19" s="50" t="s">
        <v>105</v>
      </c>
      <c r="I19" s="50" t="s">
        <v>106</v>
      </c>
      <c r="J19" s="50" t="s">
        <v>107</v>
      </c>
      <c r="K19" s="50" t="s">
        <v>108</v>
      </c>
      <c r="L19" s="50" t="s">
        <v>109</v>
      </c>
      <c r="M19" s="50" t="s">
        <v>110</v>
      </c>
      <c r="N19" s="50" t="s">
        <v>111</v>
      </c>
      <c r="O19" s="50" t="s">
        <v>112</v>
      </c>
      <c r="P19" s="50" t="s">
        <v>113</v>
      </c>
      <c r="Q19" s="50" t="s">
        <v>114</v>
      </c>
      <c r="R19" s="50" t="s">
        <v>115</v>
      </c>
      <c r="S19" s="50" t="s">
        <v>116</v>
      </c>
      <c r="T19" s="50" t="s">
        <v>117</v>
      </c>
      <c r="U19" s="50" t="s">
        <v>118</v>
      </c>
      <c r="V19" s="50" t="s">
        <v>119</v>
      </c>
      <c r="W19" s="51" t="s">
        <v>120</v>
      </c>
    </row>
    <row r="21" spans="2:23" s="6" customFormat="1" ht="17.25" customHeight="1">
      <c r="B21" s="26" t="s">
        <v>12</v>
      </c>
      <c r="C21" s="33"/>
      <c r="D21" s="33"/>
      <c r="E21" s="25" t="s">
        <v>121</v>
      </c>
      <c r="F21" s="21">
        <v>147775</v>
      </c>
      <c r="G21" s="21">
        <v>11020</v>
      </c>
      <c r="H21" s="21">
        <v>9078</v>
      </c>
      <c r="I21" s="21">
        <v>941</v>
      </c>
      <c r="J21" s="21">
        <v>8111</v>
      </c>
      <c r="K21" s="21">
        <v>16111</v>
      </c>
      <c r="L21" s="21">
        <v>8715</v>
      </c>
      <c r="M21" s="21">
        <v>58625</v>
      </c>
      <c r="N21" s="21">
        <v>7789</v>
      </c>
      <c r="O21" s="21">
        <v>29461</v>
      </c>
      <c r="P21" s="21">
        <v>5014</v>
      </c>
      <c r="Q21" s="21">
        <v>1397</v>
      </c>
      <c r="R21" s="21">
        <v>4320</v>
      </c>
      <c r="S21" s="21">
        <v>17506</v>
      </c>
      <c r="T21" s="21">
        <v>54117</v>
      </c>
      <c r="U21" s="21">
        <v>18870</v>
      </c>
      <c r="V21" s="21">
        <v>13259</v>
      </c>
      <c r="W21" s="22">
        <f>SUM(F21:V21)</f>
        <v>412109</v>
      </c>
    </row>
    <row r="22" spans="2:23" s="6" customFormat="1" ht="12.75">
      <c r="B22" s="23" t="s">
        <v>13</v>
      </c>
      <c r="C22" s="24"/>
      <c r="D22" s="24"/>
      <c r="E22" s="25" t="s">
        <v>124</v>
      </c>
      <c r="F22" s="21">
        <v>74814</v>
      </c>
      <c r="G22" s="21">
        <v>5815</v>
      </c>
      <c r="H22" s="21">
        <v>4733</v>
      </c>
      <c r="I22" s="21">
        <v>500</v>
      </c>
      <c r="J22" s="21">
        <v>4244</v>
      </c>
      <c r="K22" s="21">
        <v>8432</v>
      </c>
      <c r="L22" s="21">
        <v>4572</v>
      </c>
      <c r="M22" s="21">
        <v>30007</v>
      </c>
      <c r="N22" s="21">
        <v>4054</v>
      </c>
      <c r="O22" s="21">
        <v>15601</v>
      </c>
      <c r="P22" s="21">
        <v>2597</v>
      </c>
      <c r="Q22" s="21">
        <v>811</v>
      </c>
      <c r="R22" s="21">
        <v>2254</v>
      </c>
      <c r="S22" s="21">
        <v>8997</v>
      </c>
      <c r="T22" s="21">
        <v>27670</v>
      </c>
      <c r="U22" s="21">
        <v>9736</v>
      </c>
      <c r="V22" s="21">
        <v>6848</v>
      </c>
      <c r="W22" s="22">
        <f aca="true" t="shared" si="0" ref="W22:W38">SUM(F22:V22)</f>
        <v>211685</v>
      </c>
    </row>
    <row r="23" spans="2:23" s="6" customFormat="1" ht="12.75">
      <c r="B23" s="23" t="s">
        <v>14</v>
      </c>
      <c r="C23" s="24"/>
      <c r="D23" s="24"/>
      <c r="E23" s="25" t="s">
        <v>125</v>
      </c>
      <c r="F23" s="21">
        <v>72961</v>
      </c>
      <c r="G23" s="21">
        <v>5205</v>
      </c>
      <c r="H23" s="21">
        <v>4345</v>
      </c>
      <c r="I23" s="21">
        <v>441</v>
      </c>
      <c r="J23" s="21">
        <v>3867</v>
      </c>
      <c r="K23" s="21">
        <v>7679</v>
      </c>
      <c r="L23" s="21">
        <v>4143</v>
      </c>
      <c r="M23" s="21">
        <v>28618</v>
      </c>
      <c r="N23" s="21">
        <v>3735</v>
      </c>
      <c r="O23" s="21">
        <v>13860</v>
      </c>
      <c r="P23" s="21">
        <v>2417</v>
      </c>
      <c r="Q23" s="21">
        <v>586</v>
      </c>
      <c r="R23" s="21">
        <v>2066</v>
      </c>
      <c r="S23" s="21">
        <v>8509</v>
      </c>
      <c r="T23" s="21">
        <v>26447</v>
      </c>
      <c r="U23" s="21">
        <v>9134</v>
      </c>
      <c r="V23" s="21">
        <v>6411</v>
      </c>
      <c r="W23" s="22">
        <f t="shared" si="0"/>
        <v>200424</v>
      </c>
    </row>
    <row r="24" spans="2:23" s="6" customFormat="1" ht="12.75">
      <c r="B24" s="23" t="s">
        <v>15</v>
      </c>
      <c r="C24" s="24"/>
      <c r="D24" s="24"/>
      <c r="E24" s="25" t="s">
        <v>122</v>
      </c>
      <c r="F24" s="21">
        <v>76443</v>
      </c>
      <c r="G24" s="21">
        <v>2858</v>
      </c>
      <c r="H24" s="21">
        <v>2357</v>
      </c>
      <c r="I24" s="21">
        <v>160</v>
      </c>
      <c r="J24" s="21">
        <v>1211</v>
      </c>
      <c r="K24" s="21">
        <v>2724</v>
      </c>
      <c r="L24" s="21">
        <v>1740</v>
      </c>
      <c r="M24" s="21">
        <v>20157</v>
      </c>
      <c r="N24" s="21">
        <v>916</v>
      </c>
      <c r="O24" s="21">
        <v>3720</v>
      </c>
      <c r="P24" s="21">
        <v>806</v>
      </c>
      <c r="Q24" s="21">
        <v>141</v>
      </c>
      <c r="R24" s="21">
        <v>984</v>
      </c>
      <c r="S24" s="21">
        <v>8029</v>
      </c>
      <c r="T24" s="21">
        <v>15395</v>
      </c>
      <c r="U24" s="21">
        <v>4434</v>
      </c>
      <c r="V24" s="21">
        <v>4077</v>
      </c>
      <c r="W24" s="22">
        <f t="shared" si="0"/>
        <v>146152</v>
      </c>
    </row>
    <row r="25" spans="2:23" s="6" customFormat="1" ht="12.75">
      <c r="B25" s="23" t="s">
        <v>16</v>
      </c>
      <c r="C25" s="24"/>
      <c r="D25" s="24"/>
      <c r="E25" s="25" t="s">
        <v>126</v>
      </c>
      <c r="F25" s="21">
        <v>39051</v>
      </c>
      <c r="G25" s="21">
        <v>1497</v>
      </c>
      <c r="H25" s="21">
        <v>1202</v>
      </c>
      <c r="I25" s="21">
        <v>83</v>
      </c>
      <c r="J25" s="21">
        <v>616</v>
      </c>
      <c r="K25" s="21">
        <v>1462</v>
      </c>
      <c r="L25" s="21">
        <v>865</v>
      </c>
      <c r="M25" s="21">
        <v>10464</v>
      </c>
      <c r="N25" s="21">
        <v>525</v>
      </c>
      <c r="O25" s="21">
        <v>1942</v>
      </c>
      <c r="P25" s="21">
        <v>443</v>
      </c>
      <c r="Q25" s="21">
        <v>93</v>
      </c>
      <c r="R25" s="21">
        <v>546</v>
      </c>
      <c r="S25" s="21">
        <v>3747</v>
      </c>
      <c r="T25" s="21">
        <v>7980</v>
      </c>
      <c r="U25" s="21">
        <v>2238</v>
      </c>
      <c r="V25" s="21">
        <v>2093</v>
      </c>
      <c r="W25" s="22">
        <f t="shared" si="0"/>
        <v>74847</v>
      </c>
    </row>
    <row r="26" spans="2:23" s="6" customFormat="1" ht="12.75">
      <c r="B26" s="23" t="s">
        <v>17</v>
      </c>
      <c r="C26" s="24"/>
      <c r="D26" s="24"/>
      <c r="E26" s="25" t="s">
        <v>127</v>
      </c>
      <c r="F26" s="21">
        <v>37392</v>
      </c>
      <c r="G26" s="21">
        <v>1361</v>
      </c>
      <c r="H26" s="21">
        <v>1155</v>
      </c>
      <c r="I26" s="21">
        <v>77</v>
      </c>
      <c r="J26" s="21">
        <v>595</v>
      </c>
      <c r="K26" s="21">
        <v>1262</v>
      </c>
      <c r="L26" s="21">
        <v>875</v>
      </c>
      <c r="M26" s="21">
        <v>9693</v>
      </c>
      <c r="N26" s="21">
        <v>391</v>
      </c>
      <c r="O26" s="21">
        <v>1778</v>
      </c>
      <c r="P26" s="21">
        <v>363</v>
      </c>
      <c r="Q26" s="21">
        <v>48</v>
      </c>
      <c r="R26" s="21">
        <v>438</v>
      </c>
      <c r="S26" s="21">
        <v>4282</v>
      </c>
      <c r="T26" s="21">
        <v>7415</v>
      </c>
      <c r="U26" s="21">
        <v>2196</v>
      </c>
      <c r="V26" s="21">
        <v>1984</v>
      </c>
      <c r="W26" s="22">
        <f t="shared" si="0"/>
        <v>71305</v>
      </c>
    </row>
    <row r="27" spans="2:23" s="6" customFormat="1" ht="12.75">
      <c r="B27" s="23" t="s">
        <v>18</v>
      </c>
      <c r="C27" s="24"/>
      <c r="D27" s="24"/>
      <c r="E27" s="25" t="s">
        <v>123</v>
      </c>
      <c r="F27" s="21">
        <v>64428</v>
      </c>
      <c r="G27" s="21">
        <v>542</v>
      </c>
      <c r="H27" s="21">
        <v>181</v>
      </c>
      <c r="I27" s="21">
        <v>0</v>
      </c>
      <c r="J27" s="21">
        <v>98</v>
      </c>
      <c r="K27" s="21">
        <v>150</v>
      </c>
      <c r="L27" s="21">
        <v>38</v>
      </c>
      <c r="M27" s="21">
        <v>7104</v>
      </c>
      <c r="N27" s="21">
        <v>113</v>
      </c>
      <c r="O27" s="21">
        <v>650</v>
      </c>
      <c r="P27" s="21">
        <v>122</v>
      </c>
      <c r="Q27" s="21">
        <v>0</v>
      </c>
      <c r="R27" s="21">
        <v>221</v>
      </c>
      <c r="S27" s="21">
        <v>1944</v>
      </c>
      <c r="T27" s="21">
        <v>5324</v>
      </c>
      <c r="U27" s="21">
        <v>1023</v>
      </c>
      <c r="V27" s="21">
        <v>693</v>
      </c>
      <c r="W27" s="22">
        <f t="shared" si="0"/>
        <v>82631</v>
      </c>
    </row>
    <row r="28" spans="2:23" s="6" customFormat="1" ht="12.75">
      <c r="B28" s="23" t="s">
        <v>19</v>
      </c>
      <c r="C28" s="24"/>
      <c r="D28" s="24"/>
      <c r="E28" s="25" t="s">
        <v>128</v>
      </c>
      <c r="F28" s="21">
        <v>31805</v>
      </c>
      <c r="G28" s="21">
        <v>278</v>
      </c>
      <c r="H28" s="21">
        <v>104</v>
      </c>
      <c r="I28" s="21">
        <v>0</v>
      </c>
      <c r="J28" s="21">
        <v>43</v>
      </c>
      <c r="K28" s="21">
        <v>44</v>
      </c>
      <c r="L28" s="21">
        <v>23</v>
      </c>
      <c r="M28" s="21">
        <v>3824</v>
      </c>
      <c r="N28" s="21">
        <v>80</v>
      </c>
      <c r="O28" s="21">
        <v>274</v>
      </c>
      <c r="P28" s="21">
        <v>60</v>
      </c>
      <c r="Q28" s="21">
        <v>0</v>
      </c>
      <c r="R28" s="21">
        <v>102</v>
      </c>
      <c r="S28" s="21">
        <v>828</v>
      </c>
      <c r="T28" s="21">
        <v>2656</v>
      </c>
      <c r="U28" s="21">
        <v>413</v>
      </c>
      <c r="V28" s="21">
        <v>349</v>
      </c>
      <c r="W28" s="22">
        <f t="shared" si="0"/>
        <v>40883</v>
      </c>
    </row>
    <row r="29" spans="2:23" s="6" customFormat="1" ht="12.75">
      <c r="B29" s="23" t="s">
        <v>20</v>
      </c>
      <c r="C29" s="24"/>
      <c r="D29" s="24"/>
      <c r="E29" s="25" t="s">
        <v>129</v>
      </c>
      <c r="F29" s="21">
        <v>32623</v>
      </c>
      <c r="G29" s="21">
        <v>264</v>
      </c>
      <c r="H29" s="21">
        <v>77</v>
      </c>
      <c r="I29" s="21">
        <v>0</v>
      </c>
      <c r="J29" s="21">
        <v>55</v>
      </c>
      <c r="K29" s="21">
        <v>106</v>
      </c>
      <c r="L29" s="21">
        <v>15</v>
      </c>
      <c r="M29" s="21">
        <v>3280</v>
      </c>
      <c r="N29" s="21">
        <v>33</v>
      </c>
      <c r="O29" s="21">
        <v>376</v>
      </c>
      <c r="P29" s="21">
        <v>62</v>
      </c>
      <c r="Q29" s="21">
        <v>0</v>
      </c>
      <c r="R29" s="21">
        <v>119</v>
      </c>
      <c r="S29" s="21">
        <v>1116</v>
      </c>
      <c r="T29" s="21">
        <v>2668</v>
      </c>
      <c r="U29" s="21">
        <v>610</v>
      </c>
      <c r="V29" s="21">
        <v>344</v>
      </c>
      <c r="W29" s="22">
        <f t="shared" si="0"/>
        <v>41748</v>
      </c>
    </row>
    <row r="30" spans="2:23" s="6" customFormat="1" ht="12">
      <c r="B30" s="26" t="s">
        <v>24</v>
      </c>
      <c r="C30" s="24"/>
      <c r="D30" s="24"/>
      <c r="E30" s="27" t="s">
        <v>74</v>
      </c>
      <c r="F30" s="28">
        <v>136238</v>
      </c>
      <c r="G30" s="28">
        <v>10036</v>
      </c>
      <c r="H30" s="28">
        <v>7702</v>
      </c>
      <c r="I30" s="28">
        <v>747</v>
      </c>
      <c r="J30" s="28">
        <v>6551</v>
      </c>
      <c r="K30" s="28">
        <v>14296</v>
      </c>
      <c r="L30" s="28">
        <v>7888</v>
      </c>
      <c r="M30" s="28">
        <v>53931</v>
      </c>
      <c r="N30" s="28">
        <v>6795</v>
      </c>
      <c r="O30" s="28">
        <v>25384</v>
      </c>
      <c r="P30" s="28">
        <v>4268</v>
      </c>
      <c r="Q30" s="28">
        <v>1147</v>
      </c>
      <c r="R30" s="28">
        <v>3817</v>
      </c>
      <c r="S30" s="28">
        <v>15200</v>
      </c>
      <c r="T30" s="28">
        <v>48919</v>
      </c>
      <c r="U30" s="28">
        <v>16507</v>
      </c>
      <c r="V30" s="28">
        <v>12200</v>
      </c>
      <c r="W30" s="22">
        <f t="shared" si="0"/>
        <v>371626</v>
      </c>
    </row>
    <row r="31" spans="2:23" s="6" customFormat="1" ht="12">
      <c r="B31" s="26" t="s">
        <v>25</v>
      </c>
      <c r="C31" s="24"/>
      <c r="D31" s="24"/>
      <c r="E31" s="27" t="s">
        <v>75</v>
      </c>
      <c r="F31" s="28">
        <v>68331</v>
      </c>
      <c r="G31" s="28">
        <v>5200</v>
      </c>
      <c r="H31" s="28">
        <v>3948</v>
      </c>
      <c r="I31" s="28">
        <v>390</v>
      </c>
      <c r="J31" s="28">
        <v>3326</v>
      </c>
      <c r="K31" s="28">
        <v>7435</v>
      </c>
      <c r="L31" s="28">
        <v>4058</v>
      </c>
      <c r="M31" s="28">
        <v>27339</v>
      </c>
      <c r="N31" s="28">
        <v>3455</v>
      </c>
      <c r="O31" s="28">
        <v>13383</v>
      </c>
      <c r="P31" s="28">
        <v>2194</v>
      </c>
      <c r="Q31" s="28">
        <v>655</v>
      </c>
      <c r="R31" s="28">
        <v>1964</v>
      </c>
      <c r="S31" s="28">
        <v>7664</v>
      </c>
      <c r="T31" s="28">
        <v>24680</v>
      </c>
      <c r="U31" s="28">
        <v>8338</v>
      </c>
      <c r="V31" s="28">
        <v>6234</v>
      </c>
      <c r="W31" s="22">
        <f t="shared" si="0"/>
        <v>188594</v>
      </c>
    </row>
    <row r="32" spans="2:23" s="6" customFormat="1" ht="12">
      <c r="B32" s="26" t="s">
        <v>26</v>
      </c>
      <c r="C32" s="24"/>
      <c r="D32" s="24"/>
      <c r="E32" s="27" t="s">
        <v>76</v>
      </c>
      <c r="F32" s="28">
        <v>67907</v>
      </c>
      <c r="G32" s="28">
        <v>4836</v>
      </c>
      <c r="H32" s="28">
        <v>3754</v>
      </c>
      <c r="I32" s="28">
        <v>357</v>
      </c>
      <c r="J32" s="28">
        <v>3225</v>
      </c>
      <c r="K32" s="28">
        <v>6861</v>
      </c>
      <c r="L32" s="28">
        <v>3830</v>
      </c>
      <c r="M32" s="28">
        <v>26592</v>
      </c>
      <c r="N32" s="28">
        <v>3340</v>
      </c>
      <c r="O32" s="28">
        <v>12001</v>
      </c>
      <c r="P32" s="28">
        <v>2074</v>
      </c>
      <c r="Q32" s="28">
        <v>492</v>
      </c>
      <c r="R32" s="28">
        <v>1853</v>
      </c>
      <c r="S32" s="28">
        <v>7536</v>
      </c>
      <c r="T32" s="28">
        <v>24239</v>
      </c>
      <c r="U32" s="28">
        <v>8169</v>
      </c>
      <c r="V32" s="28">
        <v>5966</v>
      </c>
      <c r="W32" s="22">
        <f t="shared" si="0"/>
        <v>183032</v>
      </c>
    </row>
    <row r="33" spans="2:23" s="6" customFormat="1" ht="12">
      <c r="B33" s="26" t="s">
        <v>27</v>
      </c>
      <c r="C33" s="24"/>
      <c r="D33" s="24"/>
      <c r="E33" s="27" t="s">
        <v>77</v>
      </c>
      <c r="F33" s="28">
        <v>43141</v>
      </c>
      <c r="G33" s="28">
        <v>1663</v>
      </c>
      <c r="H33" s="28">
        <v>1514</v>
      </c>
      <c r="I33" s="28">
        <v>96</v>
      </c>
      <c r="J33" s="28">
        <v>715</v>
      </c>
      <c r="K33" s="28">
        <v>1538</v>
      </c>
      <c r="L33" s="28">
        <v>1133</v>
      </c>
      <c r="M33" s="28">
        <v>11501</v>
      </c>
      <c r="N33" s="28">
        <v>590</v>
      </c>
      <c r="O33" s="28">
        <v>2353</v>
      </c>
      <c r="P33" s="28">
        <v>420</v>
      </c>
      <c r="Q33" s="28">
        <v>119</v>
      </c>
      <c r="R33" s="28">
        <v>585</v>
      </c>
      <c r="S33" s="28">
        <v>4753</v>
      </c>
      <c r="T33" s="28">
        <v>9452</v>
      </c>
      <c r="U33" s="28">
        <v>2199</v>
      </c>
      <c r="V33" s="28">
        <v>2556</v>
      </c>
      <c r="W33" s="22">
        <f t="shared" si="0"/>
        <v>84328</v>
      </c>
    </row>
    <row r="34" spans="2:23" s="6" customFormat="1" ht="12">
      <c r="B34" s="26" t="s">
        <v>28</v>
      </c>
      <c r="C34" s="24"/>
      <c r="D34" s="24"/>
      <c r="E34" s="27" t="s">
        <v>78</v>
      </c>
      <c r="F34" s="28">
        <v>20306</v>
      </c>
      <c r="G34" s="28">
        <v>845</v>
      </c>
      <c r="H34" s="28">
        <v>723</v>
      </c>
      <c r="I34" s="28">
        <v>48</v>
      </c>
      <c r="J34" s="28">
        <v>340</v>
      </c>
      <c r="K34" s="28">
        <v>763</v>
      </c>
      <c r="L34" s="28">
        <v>536</v>
      </c>
      <c r="M34" s="28">
        <v>5558</v>
      </c>
      <c r="N34" s="28">
        <v>318</v>
      </c>
      <c r="O34" s="28">
        <v>1150</v>
      </c>
      <c r="P34" s="28">
        <v>207</v>
      </c>
      <c r="Q34" s="28">
        <v>75</v>
      </c>
      <c r="R34" s="28">
        <v>283</v>
      </c>
      <c r="S34" s="28">
        <v>2038</v>
      </c>
      <c r="T34" s="28">
        <v>4539</v>
      </c>
      <c r="U34" s="28">
        <v>1003</v>
      </c>
      <c r="V34" s="28">
        <v>1207</v>
      </c>
      <c r="W34" s="22">
        <f t="shared" si="0"/>
        <v>39939</v>
      </c>
    </row>
    <row r="35" spans="2:23" s="6" customFormat="1" ht="12">
      <c r="B35" s="26" t="s">
        <v>29</v>
      </c>
      <c r="C35" s="24"/>
      <c r="D35" s="24"/>
      <c r="E35" s="27" t="s">
        <v>79</v>
      </c>
      <c r="F35" s="28">
        <v>22835</v>
      </c>
      <c r="G35" s="28">
        <v>818</v>
      </c>
      <c r="H35" s="28">
        <v>791</v>
      </c>
      <c r="I35" s="28">
        <v>48</v>
      </c>
      <c r="J35" s="28">
        <v>375</v>
      </c>
      <c r="K35" s="28">
        <v>775</v>
      </c>
      <c r="L35" s="28">
        <v>597</v>
      </c>
      <c r="M35" s="28">
        <v>5943</v>
      </c>
      <c r="N35" s="28">
        <v>272</v>
      </c>
      <c r="O35" s="28">
        <v>1203</v>
      </c>
      <c r="P35" s="28">
        <v>213</v>
      </c>
      <c r="Q35" s="28">
        <v>44</v>
      </c>
      <c r="R35" s="28">
        <v>302</v>
      </c>
      <c r="S35" s="28">
        <v>2715</v>
      </c>
      <c r="T35" s="28">
        <v>4913</v>
      </c>
      <c r="U35" s="28">
        <v>1196</v>
      </c>
      <c r="V35" s="28">
        <v>1349</v>
      </c>
      <c r="W35" s="22">
        <f t="shared" si="0"/>
        <v>44389</v>
      </c>
    </row>
    <row r="36" spans="2:23" s="6" customFormat="1" ht="12">
      <c r="B36" s="26" t="s">
        <v>30</v>
      </c>
      <c r="C36" s="24"/>
      <c r="D36" s="24"/>
      <c r="E36" s="27" t="s">
        <v>80</v>
      </c>
      <c r="F36" s="28">
        <v>44373</v>
      </c>
      <c r="G36" s="28">
        <v>442</v>
      </c>
      <c r="H36" s="28">
        <v>163</v>
      </c>
      <c r="I36" s="28">
        <v>0</v>
      </c>
      <c r="J36" s="28">
        <v>77</v>
      </c>
      <c r="K36" s="28">
        <v>120</v>
      </c>
      <c r="L36" s="28">
        <v>25</v>
      </c>
      <c r="M36" s="28">
        <v>4958</v>
      </c>
      <c r="N36" s="28">
        <v>78</v>
      </c>
      <c r="O36" s="28">
        <v>441</v>
      </c>
      <c r="P36" s="28">
        <v>72</v>
      </c>
      <c r="Q36" s="28">
        <v>0</v>
      </c>
      <c r="R36" s="28">
        <v>165</v>
      </c>
      <c r="S36" s="28">
        <v>1343</v>
      </c>
      <c r="T36" s="28">
        <v>4003</v>
      </c>
      <c r="U36" s="28">
        <v>621</v>
      </c>
      <c r="V36" s="28">
        <v>573</v>
      </c>
      <c r="W36" s="22">
        <f t="shared" si="0"/>
        <v>57454</v>
      </c>
    </row>
    <row r="37" spans="2:23" s="6" customFormat="1" ht="12">
      <c r="B37" s="26" t="s">
        <v>31</v>
      </c>
      <c r="C37" s="24"/>
      <c r="D37" s="24"/>
      <c r="E37" s="27" t="s">
        <v>81</v>
      </c>
      <c r="F37" s="28">
        <v>20428</v>
      </c>
      <c r="G37" s="28">
        <v>226</v>
      </c>
      <c r="H37" s="28">
        <v>93</v>
      </c>
      <c r="I37" s="28">
        <v>0</v>
      </c>
      <c r="J37" s="28">
        <v>36</v>
      </c>
      <c r="K37" s="28">
        <v>32</v>
      </c>
      <c r="L37" s="28">
        <v>14</v>
      </c>
      <c r="M37" s="28">
        <v>2637</v>
      </c>
      <c r="N37" s="28">
        <v>53</v>
      </c>
      <c r="O37" s="28">
        <v>181</v>
      </c>
      <c r="P37" s="28">
        <v>32</v>
      </c>
      <c r="Q37" s="28">
        <v>0</v>
      </c>
      <c r="R37" s="28">
        <v>70</v>
      </c>
      <c r="S37" s="28">
        <v>530</v>
      </c>
      <c r="T37" s="28">
        <v>1913</v>
      </c>
      <c r="U37" s="28">
        <v>244</v>
      </c>
      <c r="V37" s="28">
        <v>275</v>
      </c>
      <c r="W37" s="22">
        <f t="shared" si="0"/>
        <v>26764</v>
      </c>
    </row>
    <row r="38" spans="2:23" s="6" customFormat="1" ht="12">
      <c r="B38" s="26" t="s">
        <v>32</v>
      </c>
      <c r="C38" s="24"/>
      <c r="D38" s="24"/>
      <c r="E38" s="27" t="s">
        <v>82</v>
      </c>
      <c r="F38" s="28">
        <v>23945</v>
      </c>
      <c r="G38" s="28">
        <v>216</v>
      </c>
      <c r="H38" s="28">
        <v>70</v>
      </c>
      <c r="I38" s="28">
        <v>0</v>
      </c>
      <c r="J38" s="28">
        <v>41</v>
      </c>
      <c r="K38" s="28">
        <v>88</v>
      </c>
      <c r="L38" s="28">
        <v>11</v>
      </c>
      <c r="M38" s="28">
        <v>2321</v>
      </c>
      <c r="N38" s="28">
        <v>25</v>
      </c>
      <c r="O38" s="28">
        <v>260</v>
      </c>
      <c r="P38" s="28">
        <v>40</v>
      </c>
      <c r="Q38" s="28">
        <v>0</v>
      </c>
      <c r="R38" s="28">
        <v>95</v>
      </c>
      <c r="S38" s="28">
        <v>813</v>
      </c>
      <c r="T38" s="28">
        <v>2090</v>
      </c>
      <c r="U38" s="28">
        <v>377</v>
      </c>
      <c r="V38" s="28">
        <v>298</v>
      </c>
      <c r="W38" s="22">
        <f t="shared" si="0"/>
        <v>30690</v>
      </c>
    </row>
    <row r="39" spans="2:23" s="6" customFormat="1" ht="12">
      <c r="B39" s="26" t="s">
        <v>33</v>
      </c>
      <c r="C39" s="24"/>
      <c r="D39" s="24"/>
      <c r="E39" s="27" t="s">
        <v>34</v>
      </c>
      <c r="F39" s="29">
        <f aca="true" t="shared" si="1" ref="F39:W39">SUM(F30/F21)*100</f>
        <v>92.19286076805955</v>
      </c>
      <c r="G39" s="29">
        <f t="shared" si="1"/>
        <v>91.07078039927404</v>
      </c>
      <c r="H39" s="29">
        <f t="shared" si="1"/>
        <v>84.84247631636924</v>
      </c>
      <c r="I39" s="29">
        <f t="shared" si="1"/>
        <v>79.3836344314559</v>
      </c>
      <c r="J39" s="29">
        <f t="shared" si="1"/>
        <v>80.76685981999753</v>
      </c>
      <c r="K39" s="29">
        <f t="shared" si="1"/>
        <v>88.73440506486251</v>
      </c>
      <c r="L39" s="29">
        <f t="shared" si="1"/>
        <v>90.51061388410785</v>
      </c>
      <c r="M39" s="29">
        <f t="shared" si="1"/>
        <v>91.99317697228146</v>
      </c>
      <c r="N39" s="29">
        <f t="shared" si="1"/>
        <v>87.23841314674542</v>
      </c>
      <c r="O39" s="29">
        <f t="shared" si="1"/>
        <v>86.16136587352771</v>
      </c>
      <c r="P39" s="29">
        <f t="shared" si="1"/>
        <v>85.12165935380933</v>
      </c>
      <c r="Q39" s="29">
        <f t="shared" si="1"/>
        <v>82.10450966356478</v>
      </c>
      <c r="R39" s="29">
        <f t="shared" si="1"/>
        <v>88.35648148148148</v>
      </c>
      <c r="S39" s="29">
        <f t="shared" si="1"/>
        <v>86.82737347195247</v>
      </c>
      <c r="T39" s="29">
        <f t="shared" si="1"/>
        <v>90.39488515623556</v>
      </c>
      <c r="U39" s="29">
        <f t="shared" si="1"/>
        <v>87.47747747747748</v>
      </c>
      <c r="V39" s="29">
        <f t="shared" si="1"/>
        <v>92.01297232068784</v>
      </c>
      <c r="W39" s="29">
        <f t="shared" si="1"/>
        <v>90.17662802802171</v>
      </c>
    </row>
    <row r="40" spans="2:23" s="6" customFormat="1" ht="12">
      <c r="B40" s="26" t="s">
        <v>35</v>
      </c>
      <c r="C40" s="24"/>
      <c r="D40" s="24"/>
      <c r="E40" s="27" t="s">
        <v>36</v>
      </c>
      <c r="F40" s="29">
        <f aca="true" t="shared" si="2" ref="F40:W40">SUM(F31/F22)*100</f>
        <v>91.33450958376774</v>
      </c>
      <c r="G40" s="29">
        <f t="shared" si="2"/>
        <v>89.42390369733448</v>
      </c>
      <c r="H40" s="29">
        <f t="shared" si="2"/>
        <v>83.41432495246144</v>
      </c>
      <c r="I40" s="29">
        <f t="shared" si="2"/>
        <v>78</v>
      </c>
      <c r="J40" s="29">
        <f t="shared" si="2"/>
        <v>78.36946277097077</v>
      </c>
      <c r="K40" s="29">
        <f t="shared" si="2"/>
        <v>88.17599620493358</v>
      </c>
      <c r="L40" s="29">
        <f t="shared" si="2"/>
        <v>88.75765529308836</v>
      </c>
      <c r="M40" s="29">
        <f t="shared" si="2"/>
        <v>91.10874129369813</v>
      </c>
      <c r="N40" s="29">
        <f t="shared" si="2"/>
        <v>85.22446965959546</v>
      </c>
      <c r="O40" s="29">
        <f t="shared" si="2"/>
        <v>85.78296263060061</v>
      </c>
      <c r="P40" s="29">
        <f t="shared" si="2"/>
        <v>84.48209472468233</v>
      </c>
      <c r="Q40" s="29">
        <f t="shared" si="2"/>
        <v>80.76448828606658</v>
      </c>
      <c r="R40" s="29">
        <f t="shared" si="2"/>
        <v>87.13398402839397</v>
      </c>
      <c r="S40" s="29">
        <f t="shared" si="2"/>
        <v>85.18395020562409</v>
      </c>
      <c r="T40" s="29">
        <f t="shared" si="2"/>
        <v>89.19407300325261</v>
      </c>
      <c r="U40" s="29">
        <f t="shared" si="2"/>
        <v>85.64092029580937</v>
      </c>
      <c r="V40" s="29">
        <f t="shared" si="2"/>
        <v>91.0338785046729</v>
      </c>
      <c r="W40" s="29">
        <f t="shared" si="2"/>
        <v>89.09181094550866</v>
      </c>
    </row>
    <row r="41" spans="2:23" s="6" customFormat="1" ht="12">
      <c r="B41" s="26" t="s">
        <v>37</v>
      </c>
      <c r="C41" s="24"/>
      <c r="D41" s="24"/>
      <c r="E41" s="27" t="s">
        <v>38</v>
      </c>
      <c r="F41" s="29">
        <f aca="true" t="shared" si="3" ref="F41:W41">SUM(F32/F23)*100</f>
        <v>93.07301160894175</v>
      </c>
      <c r="G41" s="29">
        <f t="shared" si="3"/>
        <v>92.91066282420749</v>
      </c>
      <c r="H41" s="29">
        <f t="shared" si="3"/>
        <v>86.39815880322209</v>
      </c>
      <c r="I41" s="29">
        <f t="shared" si="3"/>
        <v>80.95238095238095</v>
      </c>
      <c r="J41" s="29">
        <f t="shared" si="3"/>
        <v>83.39798293250583</v>
      </c>
      <c r="K41" s="29">
        <f t="shared" si="3"/>
        <v>89.34757129834614</v>
      </c>
      <c r="L41" s="29">
        <f t="shared" si="3"/>
        <v>92.44508810041033</v>
      </c>
      <c r="M41" s="29">
        <f t="shared" si="3"/>
        <v>92.92053952058146</v>
      </c>
      <c r="N41" s="29">
        <f t="shared" si="3"/>
        <v>89.42436412315931</v>
      </c>
      <c r="O41" s="29">
        <f t="shared" si="3"/>
        <v>86.5873015873016</v>
      </c>
      <c r="P41" s="29">
        <f t="shared" si="3"/>
        <v>85.80885395117915</v>
      </c>
      <c r="Q41" s="29">
        <f t="shared" si="3"/>
        <v>83.95904436860067</v>
      </c>
      <c r="R41" s="29">
        <f t="shared" si="3"/>
        <v>89.69022265246855</v>
      </c>
      <c r="S41" s="29">
        <f t="shared" si="3"/>
        <v>88.56504877188858</v>
      </c>
      <c r="T41" s="29">
        <f t="shared" si="3"/>
        <v>91.65122698226642</v>
      </c>
      <c r="U41" s="29">
        <f t="shared" si="3"/>
        <v>89.43507773155244</v>
      </c>
      <c r="V41" s="29">
        <f t="shared" si="3"/>
        <v>93.05880517859929</v>
      </c>
      <c r="W41" s="29">
        <f t="shared" si="3"/>
        <v>91.32239651937891</v>
      </c>
    </row>
    <row r="42" spans="2:23" s="6" customFormat="1" ht="12">
      <c r="B42" s="26" t="s">
        <v>39</v>
      </c>
      <c r="C42" s="24"/>
      <c r="D42" s="24"/>
      <c r="E42" s="27" t="s">
        <v>40</v>
      </c>
      <c r="F42" s="29">
        <f aca="true" t="shared" si="4" ref="F42:W42">SUM(F21-F30)/F21*100</f>
        <v>7.80713923194045</v>
      </c>
      <c r="G42" s="29">
        <f t="shared" si="4"/>
        <v>8.929219600725952</v>
      </c>
      <c r="H42" s="29">
        <f t="shared" si="4"/>
        <v>15.157523683630755</v>
      </c>
      <c r="I42" s="29">
        <f t="shared" si="4"/>
        <v>20.6163655685441</v>
      </c>
      <c r="J42" s="29">
        <f t="shared" si="4"/>
        <v>19.23314018000247</v>
      </c>
      <c r="K42" s="29">
        <f t="shared" si="4"/>
        <v>11.265594935137484</v>
      </c>
      <c r="L42" s="29">
        <f t="shared" si="4"/>
        <v>9.48938611589214</v>
      </c>
      <c r="M42" s="29">
        <f t="shared" si="4"/>
        <v>8.00682302771855</v>
      </c>
      <c r="N42" s="29">
        <f t="shared" si="4"/>
        <v>12.761586853254588</v>
      </c>
      <c r="O42" s="29">
        <f t="shared" si="4"/>
        <v>13.838634126472286</v>
      </c>
      <c r="P42" s="29">
        <f t="shared" si="4"/>
        <v>14.878340646190665</v>
      </c>
      <c r="Q42" s="29">
        <f t="shared" si="4"/>
        <v>17.89549033643522</v>
      </c>
      <c r="R42" s="29">
        <f t="shared" si="4"/>
        <v>11.643518518518519</v>
      </c>
      <c r="S42" s="29">
        <f t="shared" si="4"/>
        <v>13.172626528047527</v>
      </c>
      <c r="T42" s="29">
        <f t="shared" si="4"/>
        <v>9.605114843764436</v>
      </c>
      <c r="U42" s="29">
        <f t="shared" si="4"/>
        <v>12.522522522522522</v>
      </c>
      <c r="V42" s="29">
        <f t="shared" si="4"/>
        <v>7.987027679312166</v>
      </c>
      <c r="W42" s="29">
        <f t="shared" si="4"/>
        <v>9.823371971978286</v>
      </c>
    </row>
    <row r="43" spans="2:23" s="6" customFormat="1" ht="12">
      <c r="B43" s="26" t="s">
        <v>41</v>
      </c>
      <c r="C43" s="24"/>
      <c r="D43" s="24"/>
      <c r="E43" s="27" t="s">
        <v>42</v>
      </c>
      <c r="F43" s="29">
        <f aca="true" t="shared" si="5" ref="F43:W43">SUM(F22-F31)/F22*100</f>
        <v>8.665490416232256</v>
      </c>
      <c r="G43" s="29">
        <f t="shared" si="5"/>
        <v>10.57609630266552</v>
      </c>
      <c r="H43" s="29">
        <f t="shared" si="5"/>
        <v>16.585675047538558</v>
      </c>
      <c r="I43" s="29">
        <f t="shared" si="5"/>
        <v>22</v>
      </c>
      <c r="J43" s="29">
        <f t="shared" si="5"/>
        <v>21.63053722902922</v>
      </c>
      <c r="K43" s="29">
        <f t="shared" si="5"/>
        <v>11.824003795066414</v>
      </c>
      <c r="L43" s="29">
        <f t="shared" si="5"/>
        <v>11.242344706911636</v>
      </c>
      <c r="M43" s="29">
        <f t="shared" si="5"/>
        <v>8.891258706301864</v>
      </c>
      <c r="N43" s="29">
        <f t="shared" si="5"/>
        <v>14.775530340404538</v>
      </c>
      <c r="O43" s="29">
        <f t="shared" si="5"/>
        <v>14.217037369399396</v>
      </c>
      <c r="P43" s="29">
        <f t="shared" si="5"/>
        <v>15.517905275317675</v>
      </c>
      <c r="Q43" s="29">
        <f t="shared" si="5"/>
        <v>19.235511713933416</v>
      </c>
      <c r="R43" s="29">
        <f t="shared" si="5"/>
        <v>12.866015971606034</v>
      </c>
      <c r="S43" s="29">
        <f t="shared" si="5"/>
        <v>14.816049794375902</v>
      </c>
      <c r="T43" s="29">
        <f t="shared" si="5"/>
        <v>10.80592699674738</v>
      </c>
      <c r="U43" s="29">
        <f t="shared" si="5"/>
        <v>14.359079704190632</v>
      </c>
      <c r="V43" s="29">
        <f t="shared" si="5"/>
        <v>8.966121495327103</v>
      </c>
      <c r="W43" s="29">
        <f t="shared" si="5"/>
        <v>10.908189054491343</v>
      </c>
    </row>
    <row r="44" spans="2:23" s="6" customFormat="1" ht="12">
      <c r="B44" s="26" t="s">
        <v>43</v>
      </c>
      <c r="C44" s="24"/>
      <c r="D44" s="24"/>
      <c r="E44" s="27" t="s">
        <v>44</v>
      </c>
      <c r="F44" s="29">
        <f aca="true" t="shared" si="6" ref="F44:W44">SUM(F23-F32)/F23*100</f>
        <v>6.926988391058236</v>
      </c>
      <c r="G44" s="29">
        <f t="shared" si="6"/>
        <v>7.089337175792506</v>
      </c>
      <c r="H44" s="29">
        <f t="shared" si="6"/>
        <v>13.601841196777906</v>
      </c>
      <c r="I44" s="29">
        <f t="shared" si="6"/>
        <v>19.047619047619047</v>
      </c>
      <c r="J44" s="29">
        <f t="shared" si="6"/>
        <v>16.60201706749418</v>
      </c>
      <c r="K44" s="29">
        <f t="shared" si="6"/>
        <v>10.65242870165386</v>
      </c>
      <c r="L44" s="29">
        <f t="shared" si="6"/>
        <v>7.55491189958967</v>
      </c>
      <c r="M44" s="29">
        <f t="shared" si="6"/>
        <v>7.079460479418548</v>
      </c>
      <c r="N44" s="29">
        <f t="shared" si="6"/>
        <v>10.575635876840696</v>
      </c>
      <c r="O44" s="29">
        <f t="shared" si="6"/>
        <v>13.412698412698413</v>
      </c>
      <c r="P44" s="29">
        <f t="shared" si="6"/>
        <v>14.191146048820851</v>
      </c>
      <c r="Q44" s="29">
        <f t="shared" si="6"/>
        <v>16.040955631399317</v>
      </c>
      <c r="R44" s="29">
        <f t="shared" si="6"/>
        <v>10.309777347531462</v>
      </c>
      <c r="S44" s="29">
        <f t="shared" si="6"/>
        <v>11.434951228111412</v>
      </c>
      <c r="T44" s="29">
        <f t="shared" si="6"/>
        <v>8.348773017733581</v>
      </c>
      <c r="U44" s="29">
        <f t="shared" si="6"/>
        <v>10.564922268447559</v>
      </c>
      <c r="V44" s="29">
        <f t="shared" si="6"/>
        <v>6.9411948214007175</v>
      </c>
      <c r="W44" s="29">
        <f t="shared" si="6"/>
        <v>8.677603480621084</v>
      </c>
    </row>
    <row r="45" spans="2:23" s="6" customFormat="1" ht="12">
      <c r="B45" s="26" t="s">
        <v>45</v>
      </c>
      <c r="C45" s="24"/>
      <c r="D45" s="24"/>
      <c r="E45" s="27" t="s">
        <v>46</v>
      </c>
      <c r="F45" s="29">
        <f aca="true" t="shared" si="7" ref="F45:W45">SUM(F33/F24)*100</f>
        <v>56.43551404314325</v>
      </c>
      <c r="G45" s="29">
        <f t="shared" si="7"/>
        <v>58.187543736878936</v>
      </c>
      <c r="H45" s="29">
        <f t="shared" si="7"/>
        <v>64.2341960118795</v>
      </c>
      <c r="I45" s="29">
        <f t="shared" si="7"/>
        <v>60</v>
      </c>
      <c r="J45" s="29">
        <f t="shared" si="7"/>
        <v>59.04211395540875</v>
      </c>
      <c r="K45" s="29">
        <f t="shared" si="7"/>
        <v>56.46108663729809</v>
      </c>
      <c r="L45" s="29">
        <f t="shared" si="7"/>
        <v>65.11494252873563</v>
      </c>
      <c r="M45" s="29">
        <f t="shared" si="7"/>
        <v>57.057101751252674</v>
      </c>
      <c r="N45" s="29">
        <f t="shared" si="7"/>
        <v>64.41048034934498</v>
      </c>
      <c r="O45" s="29">
        <f t="shared" si="7"/>
        <v>63.252688172043015</v>
      </c>
      <c r="P45" s="29">
        <f t="shared" si="7"/>
        <v>52.10918114143921</v>
      </c>
      <c r="Q45" s="29">
        <f t="shared" si="7"/>
        <v>84.39716312056737</v>
      </c>
      <c r="R45" s="29">
        <f t="shared" si="7"/>
        <v>59.45121951219512</v>
      </c>
      <c r="S45" s="29">
        <f t="shared" si="7"/>
        <v>59.19790758500436</v>
      </c>
      <c r="T45" s="29">
        <f t="shared" si="7"/>
        <v>61.396557323806434</v>
      </c>
      <c r="U45" s="29">
        <f t="shared" si="7"/>
        <v>49.59404600811908</v>
      </c>
      <c r="V45" s="29">
        <f t="shared" si="7"/>
        <v>62.69315673289183</v>
      </c>
      <c r="W45" s="29">
        <f t="shared" si="7"/>
        <v>57.698834090535875</v>
      </c>
    </row>
    <row r="46" spans="2:23" s="6" customFormat="1" ht="12">
      <c r="B46" s="26" t="s">
        <v>47</v>
      </c>
      <c r="C46" s="24"/>
      <c r="D46" s="24"/>
      <c r="E46" s="27" t="s">
        <v>48</v>
      </c>
      <c r="F46" s="29">
        <f aca="true" t="shared" si="8" ref="F46:W46">SUM(F34/F25)*100</f>
        <v>51.99866840797931</v>
      </c>
      <c r="G46" s="29">
        <f t="shared" si="8"/>
        <v>56.446225784903135</v>
      </c>
      <c r="H46" s="29">
        <f t="shared" si="8"/>
        <v>60.14975041597338</v>
      </c>
      <c r="I46" s="29">
        <f t="shared" si="8"/>
        <v>57.831325301204814</v>
      </c>
      <c r="J46" s="29">
        <f t="shared" si="8"/>
        <v>55.1948051948052</v>
      </c>
      <c r="K46" s="29">
        <f t="shared" si="8"/>
        <v>52.188782489740085</v>
      </c>
      <c r="L46" s="29">
        <f t="shared" si="8"/>
        <v>61.96531791907515</v>
      </c>
      <c r="M46" s="29">
        <f t="shared" si="8"/>
        <v>53.11544342507645</v>
      </c>
      <c r="N46" s="29">
        <f t="shared" si="8"/>
        <v>60.57142857142858</v>
      </c>
      <c r="O46" s="29">
        <f t="shared" si="8"/>
        <v>59.2173017507724</v>
      </c>
      <c r="P46" s="29">
        <f t="shared" si="8"/>
        <v>46.72686230248307</v>
      </c>
      <c r="Q46" s="29">
        <f t="shared" si="8"/>
        <v>80.64516129032258</v>
      </c>
      <c r="R46" s="29">
        <f t="shared" si="8"/>
        <v>51.83150183150184</v>
      </c>
      <c r="S46" s="29">
        <f t="shared" si="8"/>
        <v>54.39017880971444</v>
      </c>
      <c r="T46" s="29">
        <f t="shared" si="8"/>
        <v>56.879699248120296</v>
      </c>
      <c r="U46" s="29">
        <f t="shared" si="8"/>
        <v>44.816800714924035</v>
      </c>
      <c r="V46" s="29">
        <f t="shared" si="8"/>
        <v>57.668418537983754</v>
      </c>
      <c r="W46" s="29">
        <f t="shared" si="8"/>
        <v>53.360856146538936</v>
      </c>
    </row>
    <row r="47" spans="2:23" s="6" customFormat="1" ht="12">
      <c r="B47" s="26" t="s">
        <v>49</v>
      </c>
      <c r="C47" s="24"/>
      <c r="D47" s="24"/>
      <c r="E47" s="27" t="s">
        <v>50</v>
      </c>
      <c r="F47" s="29">
        <f aca="true" t="shared" si="9" ref="F47:W47">SUM(F35/F26)*100</f>
        <v>61.069212665810866</v>
      </c>
      <c r="G47" s="29">
        <f t="shared" si="9"/>
        <v>60.10286554004408</v>
      </c>
      <c r="H47" s="29">
        <f t="shared" si="9"/>
        <v>68.48484848484848</v>
      </c>
      <c r="I47" s="29">
        <f t="shared" si="9"/>
        <v>62.33766233766234</v>
      </c>
      <c r="J47" s="29">
        <f t="shared" si="9"/>
        <v>63.02521008403361</v>
      </c>
      <c r="K47" s="29">
        <f t="shared" si="9"/>
        <v>61.41045958795562</v>
      </c>
      <c r="L47" s="29">
        <f t="shared" si="9"/>
        <v>68.22857142857143</v>
      </c>
      <c r="M47" s="29">
        <f t="shared" si="9"/>
        <v>61.312287217579694</v>
      </c>
      <c r="N47" s="29">
        <f t="shared" si="9"/>
        <v>69.56521739130434</v>
      </c>
      <c r="O47" s="29">
        <f t="shared" si="9"/>
        <v>67.66029246344208</v>
      </c>
      <c r="P47" s="29">
        <f t="shared" si="9"/>
        <v>58.67768595041323</v>
      </c>
      <c r="Q47" s="29">
        <f t="shared" si="9"/>
        <v>91.66666666666666</v>
      </c>
      <c r="R47" s="29">
        <f t="shared" si="9"/>
        <v>68.94977168949772</v>
      </c>
      <c r="S47" s="29">
        <f t="shared" si="9"/>
        <v>63.404950957496496</v>
      </c>
      <c r="T47" s="29">
        <f t="shared" si="9"/>
        <v>66.25758597437627</v>
      </c>
      <c r="U47" s="29">
        <f t="shared" si="9"/>
        <v>54.462659380692166</v>
      </c>
      <c r="V47" s="29">
        <f t="shared" si="9"/>
        <v>67.99395161290323</v>
      </c>
      <c r="W47" s="29">
        <f t="shared" si="9"/>
        <v>62.25229647289812</v>
      </c>
    </row>
    <row r="48" spans="2:23" s="6" customFormat="1" ht="12">
      <c r="B48" s="26" t="s">
        <v>51</v>
      </c>
      <c r="C48" s="24"/>
      <c r="D48" s="24"/>
      <c r="E48" s="27" t="s">
        <v>52</v>
      </c>
      <c r="F48" s="29">
        <f aca="true" t="shared" si="10" ref="F48:W48">SUM((F24-F33)/F24)*100</f>
        <v>43.56448595685674</v>
      </c>
      <c r="G48" s="29">
        <f t="shared" si="10"/>
        <v>41.812456263121064</v>
      </c>
      <c r="H48" s="29">
        <f t="shared" si="10"/>
        <v>35.765803988120496</v>
      </c>
      <c r="I48" s="29">
        <f t="shared" si="10"/>
        <v>40</v>
      </c>
      <c r="J48" s="29">
        <f t="shared" si="10"/>
        <v>40.95788604459125</v>
      </c>
      <c r="K48" s="29">
        <f t="shared" si="10"/>
        <v>43.53891336270191</v>
      </c>
      <c r="L48" s="29">
        <f t="shared" si="10"/>
        <v>34.88505747126437</v>
      </c>
      <c r="M48" s="29">
        <f t="shared" si="10"/>
        <v>42.94289824874733</v>
      </c>
      <c r="N48" s="29">
        <f t="shared" si="10"/>
        <v>35.58951965065502</v>
      </c>
      <c r="O48" s="29">
        <f t="shared" si="10"/>
        <v>36.74731182795699</v>
      </c>
      <c r="P48" s="29">
        <f t="shared" si="10"/>
        <v>47.8908188585608</v>
      </c>
      <c r="Q48" s="29">
        <f t="shared" si="10"/>
        <v>15.602836879432624</v>
      </c>
      <c r="R48" s="29">
        <f t="shared" si="10"/>
        <v>40.54878048780488</v>
      </c>
      <c r="S48" s="29">
        <f t="shared" si="10"/>
        <v>40.80209241499564</v>
      </c>
      <c r="T48" s="29">
        <f t="shared" si="10"/>
        <v>38.603442676193566</v>
      </c>
      <c r="U48" s="29">
        <f t="shared" si="10"/>
        <v>50.40595399188093</v>
      </c>
      <c r="V48" s="29">
        <f t="shared" si="10"/>
        <v>37.30684326710817</v>
      </c>
      <c r="W48" s="29">
        <f t="shared" si="10"/>
        <v>42.30116590946412</v>
      </c>
    </row>
    <row r="49" spans="2:23" s="6" customFormat="1" ht="12">
      <c r="B49" s="26" t="s">
        <v>53</v>
      </c>
      <c r="C49" s="24"/>
      <c r="D49" s="24"/>
      <c r="E49" s="27" t="s">
        <v>54</v>
      </c>
      <c r="F49" s="29">
        <f aca="true" t="shared" si="11" ref="F49:W49">SUM((F25-F34)/F25)*100</f>
        <v>48.00133159202069</v>
      </c>
      <c r="G49" s="29">
        <f t="shared" si="11"/>
        <v>43.55377421509686</v>
      </c>
      <c r="H49" s="29">
        <f t="shared" si="11"/>
        <v>39.85024958402662</v>
      </c>
      <c r="I49" s="29">
        <f t="shared" si="11"/>
        <v>42.168674698795186</v>
      </c>
      <c r="J49" s="29">
        <f t="shared" si="11"/>
        <v>44.8051948051948</v>
      </c>
      <c r="K49" s="29">
        <f t="shared" si="11"/>
        <v>47.811217510259915</v>
      </c>
      <c r="L49" s="29">
        <f t="shared" si="11"/>
        <v>38.03468208092485</v>
      </c>
      <c r="M49" s="29">
        <f t="shared" si="11"/>
        <v>46.88455657492355</v>
      </c>
      <c r="N49" s="29">
        <f t="shared" si="11"/>
        <v>39.42857142857143</v>
      </c>
      <c r="O49" s="29">
        <f t="shared" si="11"/>
        <v>40.7826982492276</v>
      </c>
      <c r="P49" s="29">
        <f t="shared" si="11"/>
        <v>53.27313769751692</v>
      </c>
      <c r="Q49" s="29">
        <f t="shared" si="11"/>
        <v>19.35483870967742</v>
      </c>
      <c r="R49" s="29">
        <f t="shared" si="11"/>
        <v>48.16849816849817</v>
      </c>
      <c r="S49" s="29">
        <f t="shared" si="11"/>
        <v>45.60982119028556</v>
      </c>
      <c r="T49" s="29">
        <f t="shared" si="11"/>
        <v>43.1203007518797</v>
      </c>
      <c r="U49" s="29">
        <f t="shared" si="11"/>
        <v>55.18319928507596</v>
      </c>
      <c r="V49" s="29">
        <f t="shared" si="11"/>
        <v>42.331581462016246</v>
      </c>
      <c r="W49" s="29">
        <f t="shared" si="11"/>
        <v>46.639143853461064</v>
      </c>
    </row>
    <row r="50" spans="2:23" s="6" customFormat="1" ht="12">
      <c r="B50" s="26" t="s">
        <v>55</v>
      </c>
      <c r="C50" s="24"/>
      <c r="D50" s="24"/>
      <c r="E50" s="27" t="s">
        <v>70</v>
      </c>
      <c r="F50" s="29">
        <f aca="true" t="shared" si="12" ref="F50:W50">SUM((F26-F35)/F26)*100</f>
        <v>38.930787334189134</v>
      </c>
      <c r="G50" s="29">
        <f t="shared" si="12"/>
        <v>39.897134459955915</v>
      </c>
      <c r="H50" s="29">
        <f t="shared" si="12"/>
        <v>31.515151515151512</v>
      </c>
      <c r="I50" s="29">
        <f t="shared" si="12"/>
        <v>37.66233766233766</v>
      </c>
      <c r="J50" s="29">
        <f t="shared" si="12"/>
        <v>36.97478991596639</v>
      </c>
      <c r="K50" s="29">
        <f t="shared" si="12"/>
        <v>38.58954041204438</v>
      </c>
      <c r="L50" s="29">
        <f t="shared" si="12"/>
        <v>31.771428571428572</v>
      </c>
      <c r="M50" s="29">
        <f t="shared" si="12"/>
        <v>38.687712782420306</v>
      </c>
      <c r="N50" s="29">
        <f t="shared" si="12"/>
        <v>30.434782608695656</v>
      </c>
      <c r="O50" s="29">
        <f t="shared" si="12"/>
        <v>32.33970753655793</v>
      </c>
      <c r="P50" s="29">
        <f t="shared" si="12"/>
        <v>41.32231404958678</v>
      </c>
      <c r="Q50" s="29">
        <f t="shared" si="12"/>
        <v>8.333333333333332</v>
      </c>
      <c r="R50" s="29">
        <f t="shared" si="12"/>
        <v>31.05022831050228</v>
      </c>
      <c r="S50" s="29">
        <f t="shared" si="12"/>
        <v>36.595049042503504</v>
      </c>
      <c r="T50" s="29">
        <f t="shared" si="12"/>
        <v>33.74241402562374</v>
      </c>
      <c r="U50" s="29">
        <f t="shared" si="12"/>
        <v>45.537340619307834</v>
      </c>
      <c r="V50" s="29">
        <f t="shared" si="12"/>
        <v>32.006048387096776</v>
      </c>
      <c r="W50" s="29">
        <f t="shared" si="12"/>
        <v>37.74770352710189</v>
      </c>
    </row>
    <row r="51" spans="2:23" s="6" customFormat="1" ht="12">
      <c r="B51" s="26" t="s">
        <v>56</v>
      </c>
      <c r="C51" s="24"/>
      <c r="D51" s="24"/>
      <c r="E51" s="27" t="s">
        <v>57</v>
      </c>
      <c r="F51" s="29">
        <f aca="true" t="shared" si="13" ref="F51:H53">SUM(F36/F27)*100</f>
        <v>68.8722294654498</v>
      </c>
      <c r="G51" s="29">
        <f t="shared" si="13"/>
        <v>81.54981549815497</v>
      </c>
      <c r="H51" s="29">
        <f t="shared" si="13"/>
        <v>90.05524861878453</v>
      </c>
      <c r="I51" s="29">
        <v>0</v>
      </c>
      <c r="J51" s="29">
        <f aca="true" t="shared" si="14" ref="J51:P53">SUM(J36/J27)*100</f>
        <v>78.57142857142857</v>
      </c>
      <c r="K51" s="29">
        <f t="shared" si="14"/>
        <v>80</v>
      </c>
      <c r="L51" s="29">
        <f t="shared" si="14"/>
        <v>65.78947368421053</v>
      </c>
      <c r="M51" s="29">
        <f t="shared" si="14"/>
        <v>69.79166666666666</v>
      </c>
      <c r="N51" s="29">
        <f t="shared" si="14"/>
        <v>69.02654867256636</v>
      </c>
      <c r="O51" s="29">
        <f t="shared" si="14"/>
        <v>67.84615384615384</v>
      </c>
      <c r="P51" s="29">
        <f t="shared" si="14"/>
        <v>59.01639344262295</v>
      </c>
      <c r="Q51" s="29">
        <v>0</v>
      </c>
      <c r="R51" s="29">
        <f aca="true" t="shared" si="15" ref="R51:W53">SUM(R36/R27)*100</f>
        <v>74.6606334841629</v>
      </c>
      <c r="S51" s="29">
        <f t="shared" si="15"/>
        <v>69.0843621399177</v>
      </c>
      <c r="T51" s="29">
        <f t="shared" si="15"/>
        <v>75.1878287002254</v>
      </c>
      <c r="U51" s="29">
        <f t="shared" si="15"/>
        <v>60.70381231671554</v>
      </c>
      <c r="V51" s="29">
        <f t="shared" si="15"/>
        <v>82.68398268398268</v>
      </c>
      <c r="W51" s="29">
        <f t="shared" si="15"/>
        <v>69.53080562984836</v>
      </c>
    </row>
    <row r="52" spans="2:23" s="6" customFormat="1" ht="12">
      <c r="B52" s="26" t="s">
        <v>58</v>
      </c>
      <c r="C52" s="24"/>
      <c r="D52" s="24"/>
      <c r="E52" s="27" t="s">
        <v>59</v>
      </c>
      <c r="F52" s="29">
        <f t="shared" si="13"/>
        <v>64.22889482785725</v>
      </c>
      <c r="G52" s="29">
        <f t="shared" si="13"/>
        <v>81.29496402877699</v>
      </c>
      <c r="H52" s="29">
        <f t="shared" si="13"/>
        <v>89.42307692307693</v>
      </c>
      <c r="I52" s="29">
        <v>0</v>
      </c>
      <c r="J52" s="29">
        <f t="shared" si="14"/>
        <v>83.72093023255815</v>
      </c>
      <c r="K52" s="29">
        <f t="shared" si="14"/>
        <v>72.72727272727273</v>
      </c>
      <c r="L52" s="29">
        <f t="shared" si="14"/>
        <v>60.86956521739131</v>
      </c>
      <c r="M52" s="29">
        <f t="shared" si="14"/>
        <v>68.9592050209205</v>
      </c>
      <c r="N52" s="29">
        <f t="shared" si="14"/>
        <v>66.25</v>
      </c>
      <c r="O52" s="29">
        <f t="shared" si="14"/>
        <v>66.05839416058394</v>
      </c>
      <c r="P52" s="29">
        <f t="shared" si="14"/>
        <v>53.333333333333336</v>
      </c>
      <c r="Q52" s="29">
        <v>0</v>
      </c>
      <c r="R52" s="29">
        <f t="shared" si="15"/>
        <v>68.62745098039215</v>
      </c>
      <c r="S52" s="29">
        <f t="shared" si="15"/>
        <v>64.00966183574879</v>
      </c>
      <c r="T52" s="29">
        <f t="shared" si="15"/>
        <v>72.02560240963855</v>
      </c>
      <c r="U52" s="29">
        <f t="shared" si="15"/>
        <v>59.07990314769975</v>
      </c>
      <c r="V52" s="29">
        <f t="shared" si="15"/>
        <v>78.79656160458453</v>
      </c>
      <c r="W52" s="29">
        <f t="shared" si="15"/>
        <v>65.46486314605092</v>
      </c>
    </row>
    <row r="53" spans="2:23" s="6" customFormat="1" ht="12">
      <c r="B53" s="26" t="s">
        <v>60</v>
      </c>
      <c r="C53" s="24"/>
      <c r="D53" s="24"/>
      <c r="E53" s="27" t="s">
        <v>61</v>
      </c>
      <c r="F53" s="29">
        <f t="shared" si="13"/>
        <v>73.3991355791926</v>
      </c>
      <c r="G53" s="29">
        <f t="shared" si="13"/>
        <v>81.81818181818183</v>
      </c>
      <c r="H53" s="29">
        <f t="shared" si="13"/>
        <v>90.9090909090909</v>
      </c>
      <c r="I53" s="29">
        <v>0</v>
      </c>
      <c r="J53" s="29">
        <f t="shared" si="14"/>
        <v>74.54545454545455</v>
      </c>
      <c r="K53" s="29">
        <f t="shared" si="14"/>
        <v>83.01886792452831</v>
      </c>
      <c r="L53" s="29">
        <f t="shared" si="14"/>
        <v>73.33333333333333</v>
      </c>
      <c r="M53" s="29">
        <f t="shared" si="14"/>
        <v>70.76219512195122</v>
      </c>
      <c r="N53" s="29">
        <f t="shared" si="14"/>
        <v>75.75757575757575</v>
      </c>
      <c r="O53" s="29">
        <f t="shared" si="14"/>
        <v>69.14893617021278</v>
      </c>
      <c r="P53" s="29">
        <f t="shared" si="14"/>
        <v>64.51612903225806</v>
      </c>
      <c r="Q53" s="29">
        <v>0</v>
      </c>
      <c r="R53" s="29">
        <f t="shared" si="15"/>
        <v>79.83193277310924</v>
      </c>
      <c r="S53" s="29">
        <f t="shared" si="15"/>
        <v>72.84946236559139</v>
      </c>
      <c r="T53" s="29">
        <f t="shared" si="15"/>
        <v>78.33583208395802</v>
      </c>
      <c r="U53" s="29">
        <f t="shared" si="15"/>
        <v>61.803278688524586</v>
      </c>
      <c r="V53" s="29">
        <f t="shared" si="15"/>
        <v>86.62790697674419</v>
      </c>
      <c r="W53" s="29">
        <f t="shared" si="15"/>
        <v>73.51250359298649</v>
      </c>
    </row>
    <row r="54" spans="2:23" ht="12">
      <c r="B54" s="26" t="s">
        <v>62</v>
      </c>
      <c r="C54" s="24"/>
      <c r="D54" s="24"/>
      <c r="E54" s="27" t="s">
        <v>63</v>
      </c>
      <c r="F54" s="29">
        <f aca="true" t="shared" si="16" ref="F54:H56">SUM((F27-F36)/F27)*100</f>
        <v>31.127770534550198</v>
      </c>
      <c r="G54" s="29">
        <f t="shared" si="16"/>
        <v>18.45018450184502</v>
      </c>
      <c r="H54" s="29">
        <f t="shared" si="16"/>
        <v>9.94475138121547</v>
      </c>
      <c r="I54" s="29">
        <v>0</v>
      </c>
      <c r="J54" s="29">
        <f aca="true" t="shared" si="17" ref="J54:P56">SUM((J27-J36)/J27)*100</f>
        <v>21.428571428571427</v>
      </c>
      <c r="K54" s="29">
        <f t="shared" si="17"/>
        <v>20</v>
      </c>
      <c r="L54" s="29">
        <f t="shared" si="17"/>
        <v>34.21052631578947</v>
      </c>
      <c r="M54" s="29">
        <f t="shared" si="17"/>
        <v>30.208333333333332</v>
      </c>
      <c r="N54" s="29">
        <f t="shared" si="17"/>
        <v>30.973451327433626</v>
      </c>
      <c r="O54" s="29">
        <f t="shared" si="17"/>
        <v>32.15384615384615</v>
      </c>
      <c r="P54" s="29">
        <f t="shared" si="17"/>
        <v>40.98360655737705</v>
      </c>
      <c r="Q54" s="29">
        <v>0</v>
      </c>
      <c r="R54" s="29">
        <f aca="true" t="shared" si="18" ref="R54:W56">SUM((R27-R36)/R27)*100</f>
        <v>25.339366515837103</v>
      </c>
      <c r="S54" s="29">
        <f t="shared" si="18"/>
        <v>30.915637860082306</v>
      </c>
      <c r="T54" s="29">
        <f t="shared" si="18"/>
        <v>24.812171299774604</v>
      </c>
      <c r="U54" s="29">
        <f t="shared" si="18"/>
        <v>39.29618768328446</v>
      </c>
      <c r="V54" s="29">
        <f t="shared" si="18"/>
        <v>17.316017316017316</v>
      </c>
      <c r="W54" s="29">
        <f t="shared" si="18"/>
        <v>30.469194370151637</v>
      </c>
    </row>
    <row r="55" spans="2:23" ht="12">
      <c r="B55" s="26" t="s">
        <v>64</v>
      </c>
      <c r="C55" s="24"/>
      <c r="D55" s="24"/>
      <c r="E55" s="27" t="s">
        <v>65</v>
      </c>
      <c r="F55" s="29">
        <f t="shared" si="16"/>
        <v>35.77110517214275</v>
      </c>
      <c r="G55" s="29">
        <f t="shared" si="16"/>
        <v>18.705035971223023</v>
      </c>
      <c r="H55" s="29">
        <f t="shared" si="16"/>
        <v>10.576923076923077</v>
      </c>
      <c r="I55" s="29">
        <v>0</v>
      </c>
      <c r="J55" s="29">
        <f t="shared" si="17"/>
        <v>16.27906976744186</v>
      </c>
      <c r="K55" s="29">
        <f t="shared" si="17"/>
        <v>27.27272727272727</v>
      </c>
      <c r="L55" s="29">
        <f t="shared" si="17"/>
        <v>39.130434782608695</v>
      </c>
      <c r="M55" s="29">
        <f t="shared" si="17"/>
        <v>31.0407949790795</v>
      </c>
      <c r="N55" s="29">
        <f t="shared" si="17"/>
        <v>33.75</v>
      </c>
      <c r="O55" s="29">
        <f t="shared" si="17"/>
        <v>33.941605839416056</v>
      </c>
      <c r="P55" s="29">
        <f t="shared" si="17"/>
        <v>46.666666666666664</v>
      </c>
      <c r="Q55" s="29">
        <v>0</v>
      </c>
      <c r="R55" s="29">
        <f t="shared" si="18"/>
        <v>31.372549019607842</v>
      </c>
      <c r="S55" s="29">
        <f t="shared" si="18"/>
        <v>35.990338164251206</v>
      </c>
      <c r="T55" s="29">
        <f t="shared" si="18"/>
        <v>27.974397590361445</v>
      </c>
      <c r="U55" s="29">
        <f t="shared" si="18"/>
        <v>40.92009685230024</v>
      </c>
      <c r="V55" s="29">
        <f t="shared" si="18"/>
        <v>21.20343839541547</v>
      </c>
      <c r="W55" s="29">
        <f t="shared" si="18"/>
        <v>34.53513685394907</v>
      </c>
    </row>
    <row r="56" spans="2:23" ht="12">
      <c r="B56" s="26" t="s">
        <v>66</v>
      </c>
      <c r="C56" s="24"/>
      <c r="D56" s="24"/>
      <c r="E56" s="27" t="s">
        <v>67</v>
      </c>
      <c r="F56" s="29">
        <f t="shared" si="16"/>
        <v>26.600864420807408</v>
      </c>
      <c r="G56" s="29">
        <f t="shared" si="16"/>
        <v>18.181818181818183</v>
      </c>
      <c r="H56" s="29">
        <f t="shared" si="16"/>
        <v>9.090909090909092</v>
      </c>
      <c r="I56" s="29">
        <v>0</v>
      </c>
      <c r="J56" s="29">
        <f t="shared" si="17"/>
        <v>25.454545454545453</v>
      </c>
      <c r="K56" s="29">
        <f t="shared" si="17"/>
        <v>16.9811320754717</v>
      </c>
      <c r="L56" s="29">
        <f t="shared" si="17"/>
        <v>26.666666666666668</v>
      </c>
      <c r="M56" s="29">
        <f t="shared" si="17"/>
        <v>29.237804878048777</v>
      </c>
      <c r="N56" s="29">
        <f t="shared" si="17"/>
        <v>24.242424242424242</v>
      </c>
      <c r="O56" s="29">
        <f t="shared" si="17"/>
        <v>30.851063829787233</v>
      </c>
      <c r="P56" s="29">
        <f t="shared" si="17"/>
        <v>35.483870967741936</v>
      </c>
      <c r="Q56" s="29">
        <v>0</v>
      </c>
      <c r="R56" s="29">
        <f t="shared" si="18"/>
        <v>20.168067226890756</v>
      </c>
      <c r="S56" s="29">
        <f t="shared" si="18"/>
        <v>27.1505376344086</v>
      </c>
      <c r="T56" s="29">
        <f t="shared" si="18"/>
        <v>21.66416791604198</v>
      </c>
      <c r="U56" s="29">
        <f t="shared" si="18"/>
        <v>38.196721311475414</v>
      </c>
      <c r="V56" s="29">
        <f t="shared" si="18"/>
        <v>13.372093023255813</v>
      </c>
      <c r="W56" s="29">
        <f t="shared" si="18"/>
        <v>26.48749640701351</v>
      </c>
    </row>
    <row r="57" ht="12">
      <c r="B57" s="18" t="s">
        <v>68</v>
      </c>
    </row>
    <row r="58" ht="12">
      <c r="B58" s="18" t="s">
        <v>69</v>
      </c>
    </row>
    <row r="63" spans="6:23" ht="12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6:23" ht="12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6:23" ht="12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6:23" ht="12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6:23" ht="12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6:23" ht="12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6:23" ht="12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6:23" ht="12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6:23" ht="12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6:23" ht="12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</sheetData>
  <mergeCells count="19">
    <mergeCell ref="D12:J12"/>
    <mergeCell ref="D13:J13"/>
    <mergeCell ref="B19:D19"/>
    <mergeCell ref="B18:D18"/>
    <mergeCell ref="G17:G18"/>
    <mergeCell ref="H17:H18"/>
    <mergeCell ref="I17:I18"/>
    <mergeCell ref="J17:J18"/>
    <mergeCell ref="D8:J8"/>
    <mergeCell ref="D9:J9"/>
    <mergeCell ref="D10:J10"/>
    <mergeCell ref="D11:J11"/>
    <mergeCell ref="O17:O18"/>
    <mergeCell ref="P17:P18"/>
    <mergeCell ref="W17:W18"/>
    <mergeCell ref="K17:K18"/>
    <mergeCell ref="L17:L18"/>
    <mergeCell ref="M17:M18"/>
    <mergeCell ref="N17:N18"/>
  </mergeCells>
  <printOptions/>
  <pageMargins left="0.75" right="0.75" top="1" bottom="1" header="0" footer="0"/>
  <pageSetup fitToHeight="1" fitToWidth="1" horizontalDpi="300" verticalDpi="300" orientation="landscape" paperSize="11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Son</cp:lastModifiedBy>
  <cp:lastPrinted>2007-11-06T23:30:14Z</cp:lastPrinted>
  <dcterms:created xsi:type="dcterms:W3CDTF">2006-08-04T15:03:32Z</dcterms:created>
  <dcterms:modified xsi:type="dcterms:W3CDTF">2007-11-06T23:30:33Z</dcterms:modified>
  <cp:category/>
  <cp:version/>
  <cp:contentType/>
  <cp:contentStatus/>
</cp:coreProperties>
</file>