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1-01" sheetId="1" r:id="rId1"/>
  </sheets>
  <definedNames>
    <definedName name="_xlnm.Print_Area" localSheetId="0">'11-01'!$A$1:$W$103</definedName>
    <definedName name="_xlnm.Print_Titles" localSheetId="0">'11-01'!$18:$19</definedName>
  </definedNames>
  <calcPr fullCalcOnLoad="1"/>
</workbook>
</file>

<file path=xl/sharedStrings.xml><?xml version="1.0" encoding="utf-8"?>
<sst xmlns="http://schemas.openxmlformats.org/spreadsheetml/2006/main" count="220" uniqueCount="220">
  <si>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</si>
  <si>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</si>
  <si>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</si>
  <si>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</si>
  <si>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</si>
  <si>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</si>
  <si>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</si>
  <si>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</si>
  <si>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Ref. Codigo Campo</t>
  </si>
  <si>
    <t>Código Departamento y Municipio</t>
  </si>
  <si>
    <t>Indicador</t>
  </si>
  <si>
    <t>10y Población de 6 a 15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</si>
  <si>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</si>
  <si>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</si>
  <si>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</si>
  <si>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</si>
  <si>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</si>
  <si>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</si>
  <si>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</si>
  <si>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</si>
  <si>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</si>
  <si>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</si>
  <si>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</si>
  <si>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</si>
  <si>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</si>
  <si>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</si>
  <si>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11a Población de 3 a 14 años inscritos preprimaria final</t>
  </si>
  <si>
    <t>11b Población de 3 a 14 años inscritos preprimaria final Hombre</t>
  </si>
  <si>
    <t>11c Población de 3 a 14 años inscritos preprimaria final Mujer</t>
  </si>
  <si>
    <t>11d Población de 3 a 14 años inscritos preprimaria final Urbano</t>
  </si>
  <si>
    <t>11e Población de 3 a 14 años inscritos preprimaria final Rural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</si>
  <si>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</si>
  <si>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</si>
  <si>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</si>
  <si>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11i Población 6 a 15 años inscritos final en Primaria Urbano</t>
  </si>
  <si>
    <t>11j Población 6 a 15 años inscritos final en Primaria Rural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</si>
  <si>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</si>
  <si>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</si>
  <si>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</si>
  <si>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11n Población de 12 a 21 años inscritos final Básicos Urbano</t>
  </si>
  <si>
    <t>11o Población de 12 a 21 años inscritos final Básicos Rural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</si>
  <si>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</si>
  <si>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</si>
  <si>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</si>
  <si>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11s Población de 15 a 21 años inscrita final en Diversificado Urbano</t>
  </si>
  <si>
    <t>11t Población de 15 a 21 años inscrita final en Diversificado Rural</t>
  </si>
  <si>
    <t>11u Tasa Retención Preprimaria</t>
  </si>
  <si>
    <t>11v Tasa Retención Preprimaria Hombre</t>
  </si>
  <si>
    <t>11w Tasa Retención Preprimaria Mujer</t>
  </si>
  <si>
    <t>11x Tasa Retención Preprimaria Urbano</t>
  </si>
  <si>
    <t>11y Tasa Retención Preprimaria Rural</t>
  </si>
  <si>
    <t>11z Tasa de Deserción Preprimaria</t>
  </si>
  <si>
    <t>11aa Tasa de Deserción Preprimaria Hombre</t>
  </si>
  <si>
    <t>11ab Tasa de Deserción Preprimaria Mujer</t>
  </si>
  <si>
    <t>11ac Tasa de Deserción Preprimaria Urbano</t>
  </si>
  <si>
    <t>11ad Tasa de Deserción Preprimaria Rural</t>
  </si>
  <si>
    <t>11ae Tasa Retención Primaria</t>
  </si>
  <si>
    <t>11af Tasa Retención Primaria Hombre</t>
  </si>
  <si>
    <t>11ag Tasa Retención Primaria Mujer</t>
  </si>
  <si>
    <t>11ah Tasa Retención Primaria Urbano</t>
  </si>
  <si>
    <t>11ai Tasa Retención Primaria Rural</t>
  </si>
  <si>
    <t>11aj Tasa de Deserción Primaria</t>
  </si>
  <si>
    <t>11ak Tasa de Deserción Primaria Hombre</t>
  </si>
  <si>
    <t>11al Tasa de Deserción Primaria Mujer</t>
  </si>
  <si>
    <t>11am Tasa de Deserción Primaria Urbano</t>
  </si>
  <si>
    <t>11an Tasa de Deserción Primaria Rural</t>
  </si>
  <si>
    <t>11ao Tasa Retención Básicos</t>
  </si>
  <si>
    <t>11ap Tasa Retención Básicos Hombre</t>
  </si>
  <si>
    <t>11aq Tasa Retención Básicos Mujer</t>
  </si>
  <si>
    <t>11ar Tasa Retención Básicos Urbano</t>
  </si>
  <si>
    <t>11as Tasa Retención Básicos Rural</t>
  </si>
  <si>
    <t>11at Tasa de Deserción Básicos</t>
  </si>
  <si>
    <t>11au Tasa de Deserción Básicos Hombre</t>
  </si>
  <si>
    <t>11av Tasa de Deserción Básicos Mujer</t>
  </si>
  <si>
    <t>11aw Tasa de Deserción Básicos Urbano</t>
  </si>
  <si>
    <t>11ax Tasa de Deserción Básicos Rural</t>
  </si>
  <si>
    <t>11ay Tasa Retención Diversificado</t>
  </si>
  <si>
    <t>11ba Tasa Retención Diversificado Mujer</t>
  </si>
  <si>
    <t>11bb Tasa Retención Diversificado Urbano</t>
  </si>
  <si>
    <t>11bcTasa Retención Diversificado Rural</t>
  </si>
  <si>
    <t>11bd Tasa de Deserción Diversificado</t>
  </si>
  <si>
    <t>11be Tasa de Deserción Diversificado Hombre</t>
  </si>
  <si>
    <t>11bf Tasa de Deserción Diversificado Mujer</t>
  </si>
  <si>
    <t>11bg Tasa de Deserción Diversificado Urbano</t>
  </si>
  <si>
    <t>11bh Tasa de Deserción Diversificado Rural</t>
  </si>
  <si>
    <t>Tasa de retención intra anual: (total inscritos final / tota inscritos inicial * 100</t>
  </si>
  <si>
    <t>Tasa de deserción: [(inscripción inicial - inscripción final) / inscripción inicial] * 100</t>
  </si>
  <si>
    <t>Total de Inscripciones inicial - final,  por nivel de Escolaridad, por sexo, por grupo étnico</t>
  </si>
  <si>
    <t xml:space="preserve">Tasa de retención intra anual </t>
  </si>
  <si>
    <t>Tasa de deserción</t>
  </si>
  <si>
    <t xml:space="preserve">Fecha de Datos </t>
  </si>
  <si>
    <t>Número de personas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</si>
  <si>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</si>
  <si>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</si>
  <si>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</si>
  <si>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</si>
  <si>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T3A14PP</t>
  </si>
  <si>
    <t>T3A14PPH</t>
  </si>
  <si>
    <t>T3A14PPM</t>
  </si>
  <si>
    <t>T3A14PPUR</t>
  </si>
  <si>
    <t>T3A14PPRU</t>
  </si>
  <si>
    <t>T3A14PPF</t>
  </si>
  <si>
    <t>T3A14PPFH</t>
  </si>
  <si>
    <t>T3A14PPFM</t>
  </si>
  <si>
    <t>T3A14PPFUR</t>
  </si>
  <si>
    <t>T3A14PPFRU</t>
  </si>
  <si>
    <t>T6A15PR</t>
  </si>
  <si>
    <t>T6A15PRH</t>
  </si>
  <si>
    <t>T6A15PRM</t>
  </si>
  <si>
    <t>T6A15PRUR</t>
  </si>
  <si>
    <t>T6A15PRRU</t>
  </si>
  <si>
    <t>T6A15PRF</t>
  </si>
  <si>
    <t>T6A15PRFH</t>
  </si>
  <si>
    <t>T6A15PRFM</t>
  </si>
  <si>
    <t>T6A15PRFUR</t>
  </si>
  <si>
    <t>T6A15PRFRU</t>
  </si>
  <si>
    <t>T12A21BA</t>
  </si>
  <si>
    <t>T12A21BAH</t>
  </si>
  <si>
    <t>T12A21BAM</t>
  </si>
  <si>
    <t>T12A21BAUR</t>
  </si>
  <si>
    <t>T12A21BARU</t>
  </si>
  <si>
    <t>T12A21BAF</t>
  </si>
  <si>
    <t>T12A21BAFH</t>
  </si>
  <si>
    <t>T12A21BAFM</t>
  </si>
  <si>
    <t>T12A21BAFU</t>
  </si>
  <si>
    <t>T12A21BAFR</t>
  </si>
  <si>
    <t>T15A21DV</t>
  </si>
  <si>
    <t>T15A21DVH</t>
  </si>
  <si>
    <t>T15A21DVM</t>
  </si>
  <si>
    <t>T15A21DVUR</t>
  </si>
  <si>
    <t>T15A21DVRU</t>
  </si>
  <si>
    <t>T15A21DVF</t>
  </si>
  <si>
    <t>T15A21DVFH</t>
  </si>
  <si>
    <t>T15A21DVFM</t>
  </si>
  <si>
    <t>T15A21DVFU</t>
  </si>
  <si>
    <t>T15A21DVFR</t>
  </si>
  <si>
    <t>RETPP</t>
  </si>
  <si>
    <t>RETPPH</t>
  </si>
  <si>
    <t>RETPPM</t>
  </si>
  <si>
    <t>RETPPUR</t>
  </si>
  <si>
    <t>RETPPRU</t>
  </si>
  <si>
    <t>DESPP</t>
  </si>
  <si>
    <t>DESPPH</t>
  </si>
  <si>
    <t>DESPPM</t>
  </si>
  <si>
    <t>DESPPUR</t>
  </si>
  <si>
    <t>DESPPRU</t>
  </si>
  <si>
    <t>RETPR</t>
  </si>
  <si>
    <t>RETPRH</t>
  </si>
  <si>
    <t>RETPRM</t>
  </si>
  <si>
    <t>RETPRUR</t>
  </si>
  <si>
    <t>RETPRRU</t>
  </si>
  <si>
    <t>DESPR</t>
  </si>
  <si>
    <t>DESPRH</t>
  </si>
  <si>
    <t>DESPRM</t>
  </si>
  <si>
    <t>DESPRUR</t>
  </si>
  <si>
    <t>DESPRRU</t>
  </si>
  <si>
    <t>RETBA</t>
  </si>
  <si>
    <t>RETBAH</t>
  </si>
  <si>
    <t>RETBAM</t>
  </si>
  <si>
    <t>RETBAUR</t>
  </si>
  <si>
    <t>RETBARU</t>
  </si>
  <si>
    <t>DESBA</t>
  </si>
  <si>
    <t>DESBAH</t>
  </si>
  <si>
    <t>DESBAM</t>
  </si>
  <si>
    <t>DESBAUR</t>
  </si>
  <si>
    <t>DESBARU</t>
  </si>
  <si>
    <t>RETDV</t>
  </si>
  <si>
    <t>RETDVH</t>
  </si>
  <si>
    <t>RETDVM</t>
  </si>
  <si>
    <t>RETDVUR</t>
  </si>
  <si>
    <t>RETDVRU</t>
  </si>
  <si>
    <t>DESDV</t>
  </si>
  <si>
    <t>DESDVH</t>
  </si>
  <si>
    <t>DESDVM</t>
  </si>
  <si>
    <t>DESDVUR</t>
  </si>
  <si>
    <t>DESDVRU</t>
  </si>
  <si>
    <t>10f Población de 3 a 14 años inscritos preprimaria inicial</t>
  </si>
  <si>
    <t>10h Población de 3 a 14 años inscritos preprimaria inicial Hombre</t>
  </si>
  <si>
    <t>10i Población de 3 a 14 años inscritos preprimaria inicial Mujer</t>
  </si>
  <si>
    <t>10j Población de 3 a 14 años inscritos preprimaria inicial Urbano</t>
  </si>
  <si>
    <t>10k Población de 3 a 14 años inscritos preprimaria inicial Rural</t>
  </si>
  <si>
    <t>11az Tasa Retención Diversificado Hombre</t>
  </si>
  <si>
    <t>Santa Catarina Pinula</t>
  </si>
  <si>
    <t>San Jóse Pinula</t>
  </si>
  <si>
    <t>San Jóse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</si>
  <si>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</si>
  <si>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</si>
  <si>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</si>
  <si>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</si>
  <si>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</si>
  <si>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</si>
  <si>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</si>
  <si>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Depto. de Guatemala</t>
  </si>
  <si>
    <t>Guatemala</t>
  </si>
  <si>
    <t>Chuarrancho</t>
  </si>
  <si>
    <t>Fraijanes</t>
  </si>
  <si>
    <t>Amatitlán</t>
  </si>
  <si>
    <t>Villa Nueva</t>
  </si>
  <si>
    <t>Villa Canales</t>
  </si>
  <si>
    <t>Petapa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</si>
  <si>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</si>
  <si>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</si>
  <si>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</si>
  <si>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</si>
  <si>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</si>
  <si>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</si>
  <si>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</si>
  <si>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</si>
  <si>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</si>
  <si>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</si>
  <si>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</si>
  <si>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</si>
  <si>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</si>
  <si>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</si>
  <si>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</si>
  <si>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</si>
  <si>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</si>
  <si>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</t>
  </si>
  <si>
    <t>11- 01</t>
  </si>
  <si>
    <t>Municipios del Departamento de Guatemala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</si>
</sst>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</numFmts>
  <fonts count="9">
    <font>
      <sz val="10"/>
      <name val="Arial"/>
      <family val="0"/>
    </font>
    <font>
      <i/>
      <sz val="8"/>
      <name val="Tahoma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Fill="1" applyBorder="1" applyAlignment="1">
      <alignment vertical="top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8" fillId="2" borderId="8" xfId="0" applyNumberFormat="1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NumberFormat="1" applyFill="1" applyBorder="1" applyAlignment="1">
      <alignment/>
    </xf>
    <xf numFmtId="0" fontId="8" fillId="2" borderId="8" xfId="0" applyFont="1" applyFill="1" applyBorder="1" applyAlignment="1">
      <alignment/>
    </xf>
    <xf numFmtId="2" fontId="0" fillId="2" borderId="8" xfId="0" applyNumberFormat="1" applyFill="1" applyBorder="1" applyAlignment="1">
      <alignment/>
    </xf>
    <xf numFmtId="49" fontId="4" fillId="3" borderId="8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49" fontId="2" fillId="3" borderId="8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vertical="top" wrapText="1"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14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vertical="top"/>
    </xf>
    <xf numFmtId="0" fontId="0" fillId="3" borderId="9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 shrinkToFit="1"/>
    </xf>
    <xf numFmtId="0" fontId="0" fillId="2" borderId="11" xfId="0" applyFill="1" applyBorder="1" applyAlignment="1">
      <alignment horizontal="left" vertical="center" shrinkToFit="1"/>
    </xf>
    <xf numFmtId="0" fontId="4" fillId="2" borderId="2" xfId="0" applyNumberFormat="1" applyFont="1" applyFill="1" applyBorder="1" applyAlignment="1">
      <alignment horizontal="left" vertical="center" shrinkToFit="1"/>
    </xf>
    <xf numFmtId="0" fontId="0" fillId="2" borderId="1" xfId="0" applyNumberFormat="1" applyFill="1" applyBorder="1" applyAlignment="1">
      <alignment horizontal="left" vertical="center" shrinkToFit="1"/>
    </xf>
    <xf numFmtId="0" fontId="0" fillId="2" borderId="11" xfId="0" applyNumberFormat="1" applyFill="1" applyBorder="1" applyAlignment="1">
      <alignment horizontal="left" vertical="center" shrinkToFit="1"/>
    </xf>
    <xf numFmtId="0" fontId="4" fillId="3" borderId="2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5"/>
  <sheetViews>
    <sheetView tabSelected="1" workbookViewId="0" topLeftCell="A1">
      <selection activeCell="B18" sqref="B18:E18"/>
    </sheetView>
  </sheetViews>
  <sheetFormatPr defaultColWidth="11.421875" defaultRowHeight="12.75"/>
  <cols>
    <col min="1" max="1" width="3.57421875" style="0" customWidth="1"/>
    <col min="2" max="2" width="27.28125" style="0" customWidth="1"/>
    <col min="3" max="3" width="5.00390625" style="0" customWidth="1"/>
    <col min="4" max="4" width="20.8515625" style="0" customWidth="1"/>
    <col min="5" max="5" width="16.28125" style="0" customWidth="1"/>
    <col min="6" max="6" width="12.7109375" style="0" bestFit="1" customWidth="1"/>
    <col min="7" max="7" width="16.7109375" style="0" customWidth="1"/>
    <col min="8" max="8" width="12.28125" style="0" bestFit="1" customWidth="1"/>
    <col min="9" max="13" width="11.57421875" style="0" bestFit="1" customWidth="1"/>
    <col min="14" max="15" width="17.421875" style="0" customWidth="1"/>
    <col min="16" max="19" width="11.57421875" style="0" bestFit="1" customWidth="1"/>
    <col min="20" max="20" width="14.57421875" style="0" customWidth="1"/>
    <col min="21" max="22" width="13.421875" style="0" customWidth="1"/>
    <col min="23" max="23" width="15.0039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4" s="6" customFormat="1" ht="12">
      <c r="A6" s="70" t="s">
        <v>4</v>
      </c>
      <c r="B6" s="71"/>
      <c r="D6" s="34" t="s">
        <v>218</v>
      </c>
    </row>
    <row r="7" s="6" customFormat="1" ht="12"/>
    <row r="8" spans="2:8" s="6" customFormat="1" ht="12.75" customHeight="1">
      <c r="B8" s="44" t="s">
        <v>7</v>
      </c>
      <c r="C8" s="45"/>
      <c r="D8" s="46" t="s">
        <v>87</v>
      </c>
      <c r="E8" s="47"/>
      <c r="F8" s="26"/>
      <c r="G8" s="26"/>
      <c r="H8" s="22"/>
    </row>
    <row r="9" spans="2:20" s="8" customFormat="1" ht="12.75" customHeight="1">
      <c r="B9" s="48" t="s">
        <v>10</v>
      </c>
      <c r="C9" s="49"/>
      <c r="D9" s="50" t="s">
        <v>88</v>
      </c>
      <c r="E9" s="51"/>
      <c r="F9" s="27"/>
      <c r="G9" s="27"/>
      <c r="H9" s="23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2:20" s="8" customFormat="1" ht="12.75" customHeight="1">
      <c r="B10" s="48"/>
      <c r="C10" s="49"/>
      <c r="D10" s="50" t="s">
        <v>89</v>
      </c>
      <c r="E10" s="51"/>
      <c r="F10" s="27"/>
      <c r="G10" s="27"/>
      <c r="H10" s="23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8" s="6" customFormat="1" ht="12" customHeight="1">
      <c r="B11" s="52" t="s">
        <v>5</v>
      </c>
      <c r="C11" s="53"/>
      <c r="D11" s="54" t="s">
        <v>219</v>
      </c>
      <c r="E11" s="55"/>
      <c r="F11" s="27"/>
      <c r="G11" s="27"/>
      <c r="H11" s="23"/>
    </row>
    <row r="12" spans="2:8" s="6" customFormat="1" ht="12.75" customHeight="1">
      <c r="B12" s="52" t="s">
        <v>90</v>
      </c>
      <c r="C12" s="53"/>
      <c r="D12" s="56">
        <v>2005</v>
      </c>
      <c r="E12" s="55"/>
      <c r="F12" s="27"/>
      <c r="G12" s="27"/>
      <c r="H12" s="23"/>
    </row>
    <row r="13" spans="2:27" s="6" customFormat="1" ht="12">
      <c r="B13" s="52" t="s">
        <v>6</v>
      </c>
      <c r="C13" s="53"/>
      <c r="D13" s="56" t="s">
        <v>91</v>
      </c>
      <c r="E13" s="55"/>
      <c r="F13" s="27"/>
      <c r="G13" s="27"/>
      <c r="H13" s="23"/>
      <c r="X13" s="16"/>
      <c r="Y13" s="16"/>
      <c r="Z13" s="16"/>
      <c r="AA13" s="16"/>
    </row>
    <row r="14" spans="2:20" s="17" customFormat="1" ht="12">
      <c r="B14" s="52" t="s">
        <v>92</v>
      </c>
      <c r="C14" s="53"/>
      <c r="D14" s="54" t="s">
        <v>93</v>
      </c>
      <c r="E14" s="57"/>
      <c r="F14" s="27"/>
      <c r="G14" s="27"/>
      <c r="H14" s="23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2:20" s="17" customFormat="1" ht="12">
      <c r="B15" s="58" t="s">
        <v>94</v>
      </c>
      <c r="C15" s="59"/>
      <c r="D15" s="60" t="s">
        <v>95</v>
      </c>
      <c r="E15" s="61"/>
      <c r="F15" s="28"/>
      <c r="G15" s="28"/>
      <c r="H15" s="2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2:20" s="17" customFormat="1" ht="12">
      <c r="B16" s="7"/>
      <c r="C16" s="7"/>
      <c r="D16" s="18"/>
      <c r="E16" s="24"/>
      <c r="F16" s="27"/>
      <c r="G16" s="27"/>
      <c r="H16" s="23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6:23" ht="12.75">
      <c r="F17" s="36"/>
      <c r="G17" s="62" t="s">
        <v>182</v>
      </c>
      <c r="H17" s="62" t="s">
        <v>183</v>
      </c>
      <c r="I17" s="62" t="s">
        <v>184</v>
      </c>
      <c r="J17" s="62" t="s">
        <v>185</v>
      </c>
      <c r="K17" s="62" t="s">
        <v>186</v>
      </c>
      <c r="L17" s="62" t="s">
        <v>187</v>
      </c>
      <c r="M17" s="62" t="s">
        <v>188</v>
      </c>
      <c r="N17" s="62" t="s">
        <v>189</v>
      </c>
      <c r="O17" s="62" t="s">
        <v>190</v>
      </c>
      <c r="P17" s="62" t="s">
        <v>191</v>
      </c>
      <c r="Q17" s="37"/>
      <c r="R17" s="38"/>
      <c r="S17" s="38"/>
      <c r="T17" s="38"/>
      <c r="U17" s="38"/>
      <c r="V17" s="38"/>
      <c r="W17" s="62" t="s">
        <v>192</v>
      </c>
    </row>
    <row r="18" spans="2:23" s="20" customFormat="1" ht="24.75" customHeight="1">
      <c r="B18" s="75"/>
      <c r="C18" s="76"/>
      <c r="D18" s="76"/>
      <c r="E18" s="77"/>
      <c r="F18" s="39" t="s">
        <v>193</v>
      </c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40" t="s">
        <v>194</v>
      </c>
      <c r="R18" s="41" t="s">
        <v>195</v>
      </c>
      <c r="S18" s="41" t="s">
        <v>196</v>
      </c>
      <c r="T18" s="41" t="s">
        <v>197</v>
      </c>
      <c r="U18" s="41" t="s">
        <v>198</v>
      </c>
      <c r="V18" s="41" t="s">
        <v>199</v>
      </c>
      <c r="W18" s="63"/>
    </row>
    <row r="19" spans="2:23" s="19" customFormat="1" ht="12.75">
      <c r="B19" s="72" t="s">
        <v>9</v>
      </c>
      <c r="C19" s="73"/>
      <c r="D19" s="74"/>
      <c r="E19" s="35" t="s">
        <v>8</v>
      </c>
      <c r="F19" s="42" t="s">
        <v>200</v>
      </c>
      <c r="G19" s="42" t="s">
        <v>201</v>
      </c>
      <c r="H19" s="42" t="s">
        <v>202</v>
      </c>
      <c r="I19" s="42" t="s">
        <v>203</v>
      </c>
      <c r="J19" s="42" t="s">
        <v>204</v>
      </c>
      <c r="K19" s="42" t="s">
        <v>205</v>
      </c>
      <c r="L19" s="42" t="s">
        <v>206</v>
      </c>
      <c r="M19" s="42" t="s">
        <v>207</v>
      </c>
      <c r="N19" s="42" t="s">
        <v>208</v>
      </c>
      <c r="O19" s="42" t="s">
        <v>209</v>
      </c>
      <c r="P19" s="42" t="s">
        <v>210</v>
      </c>
      <c r="Q19" s="42" t="s">
        <v>211</v>
      </c>
      <c r="R19" s="42" t="s">
        <v>212</v>
      </c>
      <c r="S19" s="42" t="s">
        <v>213</v>
      </c>
      <c r="T19" s="42" t="s">
        <v>214</v>
      </c>
      <c r="U19" s="42" t="s">
        <v>215</v>
      </c>
      <c r="V19" s="42" t="s">
        <v>216</v>
      </c>
      <c r="W19" s="43" t="s">
        <v>217</v>
      </c>
    </row>
    <row r="20" spans="2:23" ht="12.75">
      <c r="B20" s="3"/>
      <c r="C20" s="4"/>
      <c r="D20" s="4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s="21" customFormat="1" ht="12.75" customHeight="1">
      <c r="B21" s="67" t="s">
        <v>176</v>
      </c>
      <c r="C21" s="68"/>
      <c r="D21" s="69"/>
      <c r="E21" s="29" t="s">
        <v>96</v>
      </c>
      <c r="F21" s="30">
        <v>48930</v>
      </c>
      <c r="G21" s="30">
        <v>2362</v>
      </c>
      <c r="H21" s="30">
        <v>1422</v>
      </c>
      <c r="I21" s="30">
        <v>140</v>
      </c>
      <c r="J21" s="30">
        <v>726</v>
      </c>
      <c r="K21" s="30">
        <v>3345</v>
      </c>
      <c r="L21" s="30">
        <v>1120</v>
      </c>
      <c r="M21" s="30">
        <v>15612</v>
      </c>
      <c r="N21" s="30">
        <v>983</v>
      </c>
      <c r="O21" s="30">
        <v>4891</v>
      </c>
      <c r="P21" s="30">
        <v>575</v>
      </c>
      <c r="Q21" s="30">
        <v>260</v>
      </c>
      <c r="R21" s="30">
        <v>1362</v>
      </c>
      <c r="S21" s="30">
        <v>3187</v>
      </c>
      <c r="T21" s="30">
        <v>12355</v>
      </c>
      <c r="U21" s="30">
        <v>2995</v>
      </c>
      <c r="V21" s="30">
        <v>3933</v>
      </c>
      <c r="W21" s="31">
        <f>SUM(F21:U21)</f>
        <v>100265</v>
      </c>
    </row>
    <row r="22" spans="2:23" s="21" customFormat="1" ht="12.75" customHeight="1">
      <c r="B22" s="67" t="s">
        <v>177</v>
      </c>
      <c r="C22" s="68"/>
      <c r="D22" s="69"/>
      <c r="E22" s="29" t="s">
        <v>97</v>
      </c>
      <c r="F22" s="30">
        <v>24717</v>
      </c>
      <c r="G22" s="30">
        <v>1284</v>
      </c>
      <c r="H22" s="30">
        <v>738</v>
      </c>
      <c r="I22" s="30">
        <v>66</v>
      </c>
      <c r="J22" s="30">
        <v>379</v>
      </c>
      <c r="K22" s="30">
        <v>1717</v>
      </c>
      <c r="L22" s="30">
        <v>575</v>
      </c>
      <c r="M22" s="30">
        <v>7868</v>
      </c>
      <c r="N22" s="30">
        <v>517</v>
      </c>
      <c r="O22" s="30">
        <v>2511</v>
      </c>
      <c r="P22" s="30">
        <v>277</v>
      </c>
      <c r="Q22" s="30">
        <v>120</v>
      </c>
      <c r="R22" s="30">
        <v>655</v>
      </c>
      <c r="S22" s="30">
        <v>1593</v>
      </c>
      <c r="T22" s="30">
        <v>6265</v>
      </c>
      <c r="U22" s="30">
        <v>1476</v>
      </c>
      <c r="V22" s="30">
        <v>1944</v>
      </c>
      <c r="W22" s="31">
        <f>SUM(F22:U22)</f>
        <v>50758</v>
      </c>
    </row>
    <row r="23" spans="2:23" s="21" customFormat="1" ht="12.75" customHeight="1">
      <c r="B23" s="67" t="s">
        <v>178</v>
      </c>
      <c r="C23" s="68"/>
      <c r="D23" s="69"/>
      <c r="E23" s="29" t="s">
        <v>98</v>
      </c>
      <c r="F23" s="30">
        <v>24213</v>
      </c>
      <c r="G23" s="30">
        <v>1078</v>
      </c>
      <c r="H23" s="30">
        <v>684</v>
      </c>
      <c r="I23" s="30">
        <v>74</v>
      </c>
      <c r="J23" s="30">
        <v>347</v>
      </c>
      <c r="K23" s="30">
        <v>1628</v>
      </c>
      <c r="L23" s="30">
        <v>545</v>
      </c>
      <c r="M23" s="30">
        <v>7744</v>
      </c>
      <c r="N23" s="30">
        <v>466</v>
      </c>
      <c r="O23" s="30">
        <v>2380</v>
      </c>
      <c r="P23" s="30">
        <v>298</v>
      </c>
      <c r="Q23" s="30">
        <v>140</v>
      </c>
      <c r="R23" s="30">
        <v>707</v>
      </c>
      <c r="S23" s="30">
        <v>1594</v>
      </c>
      <c r="T23" s="30">
        <v>6090</v>
      </c>
      <c r="U23" s="30">
        <v>1519</v>
      </c>
      <c r="V23" s="30">
        <v>1989</v>
      </c>
      <c r="W23" s="31">
        <f aca="true" t="shared" si="0" ref="W23:W58">SUM(F23:U23)</f>
        <v>49507</v>
      </c>
    </row>
    <row r="24" spans="2:23" s="21" customFormat="1" ht="12.75" customHeight="1">
      <c r="B24" s="67" t="s">
        <v>179</v>
      </c>
      <c r="C24" s="68"/>
      <c r="D24" s="69"/>
      <c r="E24" s="29" t="s">
        <v>99</v>
      </c>
      <c r="F24" s="30">
        <v>47715</v>
      </c>
      <c r="G24" s="30">
        <v>615</v>
      </c>
      <c r="H24" s="30">
        <v>640</v>
      </c>
      <c r="I24" s="30">
        <v>80</v>
      </c>
      <c r="J24" s="30">
        <v>205</v>
      </c>
      <c r="K24" s="30">
        <v>2383</v>
      </c>
      <c r="L24" s="30">
        <v>297</v>
      </c>
      <c r="M24" s="30">
        <v>12673</v>
      </c>
      <c r="N24" s="30">
        <v>515</v>
      </c>
      <c r="O24" s="30">
        <v>943</v>
      </c>
      <c r="P24" s="30">
        <v>157</v>
      </c>
      <c r="Q24" s="30">
        <v>147</v>
      </c>
      <c r="R24" s="30">
        <v>669</v>
      </c>
      <c r="S24" s="30">
        <v>2081</v>
      </c>
      <c r="T24" s="30">
        <v>8101</v>
      </c>
      <c r="U24" s="30">
        <v>670</v>
      </c>
      <c r="V24" s="30">
        <v>3003</v>
      </c>
      <c r="W24" s="31">
        <f t="shared" si="0"/>
        <v>77891</v>
      </c>
    </row>
    <row r="25" spans="2:23" s="21" customFormat="1" ht="12.75" customHeight="1">
      <c r="B25" s="67" t="s">
        <v>180</v>
      </c>
      <c r="C25" s="68"/>
      <c r="D25" s="69"/>
      <c r="E25" s="29" t="s">
        <v>100</v>
      </c>
      <c r="F25" s="30">
        <v>1215</v>
      </c>
      <c r="G25" s="30">
        <v>1747</v>
      </c>
      <c r="H25" s="30">
        <v>782</v>
      </c>
      <c r="I25" s="30">
        <v>60</v>
      </c>
      <c r="J25" s="30">
        <v>521</v>
      </c>
      <c r="K25" s="30">
        <v>962</v>
      </c>
      <c r="L25" s="30">
        <v>823</v>
      </c>
      <c r="M25" s="30">
        <v>2939</v>
      </c>
      <c r="N25" s="30">
        <v>468</v>
      </c>
      <c r="O25" s="30">
        <v>3948</v>
      </c>
      <c r="P25" s="30">
        <v>418</v>
      </c>
      <c r="Q25" s="30">
        <v>113</v>
      </c>
      <c r="R25" s="30">
        <v>693</v>
      </c>
      <c r="S25" s="30">
        <v>1106</v>
      </c>
      <c r="T25" s="30">
        <v>4254</v>
      </c>
      <c r="U25" s="30">
        <v>2325</v>
      </c>
      <c r="V25" s="30">
        <v>930</v>
      </c>
      <c r="W25" s="31">
        <f t="shared" si="0"/>
        <v>22374</v>
      </c>
    </row>
    <row r="26" spans="2:23" s="21" customFormat="1" ht="12.75" customHeight="1">
      <c r="B26" s="67" t="s">
        <v>26</v>
      </c>
      <c r="C26" s="68"/>
      <c r="D26" s="69"/>
      <c r="E26" s="29" t="s">
        <v>101</v>
      </c>
      <c r="F26" s="31">
        <v>47387</v>
      </c>
      <c r="G26" s="31">
        <v>2198</v>
      </c>
      <c r="H26" s="31">
        <v>1378</v>
      </c>
      <c r="I26" s="31">
        <v>136</v>
      </c>
      <c r="J26" s="31">
        <v>698</v>
      </c>
      <c r="K26" s="31">
        <v>3293</v>
      </c>
      <c r="L26" s="31">
        <v>1052</v>
      </c>
      <c r="M26" s="31">
        <v>17432</v>
      </c>
      <c r="N26" s="31">
        <v>859</v>
      </c>
      <c r="O26" s="31">
        <v>4526</v>
      </c>
      <c r="P26" s="31">
        <v>496</v>
      </c>
      <c r="Q26" s="31">
        <v>175</v>
      </c>
      <c r="R26" s="31">
        <v>1319</v>
      </c>
      <c r="S26" s="31">
        <v>2949</v>
      </c>
      <c r="T26" s="31">
        <v>11765</v>
      </c>
      <c r="U26" s="31">
        <v>2757</v>
      </c>
      <c r="V26" s="31">
        <v>3754</v>
      </c>
      <c r="W26" s="31">
        <f t="shared" si="0"/>
        <v>98420</v>
      </c>
    </row>
    <row r="27" spans="2:23" s="21" customFormat="1" ht="12.75" customHeight="1">
      <c r="B27" s="67" t="s">
        <v>27</v>
      </c>
      <c r="C27" s="68"/>
      <c r="D27" s="69"/>
      <c r="E27" s="29" t="s">
        <v>102</v>
      </c>
      <c r="F27" s="31">
        <v>23898</v>
      </c>
      <c r="G27" s="31">
        <v>1197</v>
      </c>
      <c r="H27" s="31">
        <v>719</v>
      </c>
      <c r="I27" s="31">
        <v>63</v>
      </c>
      <c r="J27" s="31">
        <v>365</v>
      </c>
      <c r="K27" s="31">
        <v>1688</v>
      </c>
      <c r="L27" s="31">
        <v>543</v>
      </c>
      <c r="M27" s="31">
        <v>8779</v>
      </c>
      <c r="N27" s="31">
        <v>427</v>
      </c>
      <c r="O27" s="31">
        <v>2328</v>
      </c>
      <c r="P27" s="31">
        <v>239</v>
      </c>
      <c r="Q27" s="31">
        <v>88</v>
      </c>
      <c r="R27" s="31">
        <v>635</v>
      </c>
      <c r="S27" s="31">
        <v>1475</v>
      </c>
      <c r="T27" s="31">
        <v>5988</v>
      </c>
      <c r="U27" s="31">
        <v>1377</v>
      </c>
      <c r="V27" s="31">
        <v>1851</v>
      </c>
      <c r="W27" s="31">
        <f t="shared" si="0"/>
        <v>49809</v>
      </c>
    </row>
    <row r="28" spans="2:23" s="21" customFormat="1" ht="12.75" customHeight="1">
      <c r="B28" s="67" t="s">
        <v>28</v>
      </c>
      <c r="C28" s="68"/>
      <c r="D28" s="69"/>
      <c r="E28" s="29" t="s">
        <v>103</v>
      </c>
      <c r="F28" s="31">
        <v>23489</v>
      </c>
      <c r="G28" s="31">
        <v>1001</v>
      </c>
      <c r="H28" s="31">
        <v>659</v>
      </c>
      <c r="I28" s="31">
        <v>73</v>
      </c>
      <c r="J28" s="31">
        <v>333</v>
      </c>
      <c r="K28" s="31">
        <v>1605</v>
      </c>
      <c r="L28" s="31">
        <v>509</v>
      </c>
      <c r="M28" s="31">
        <v>8653</v>
      </c>
      <c r="N28" s="31">
        <v>432</v>
      </c>
      <c r="O28" s="31">
        <v>2198</v>
      </c>
      <c r="P28" s="31">
        <v>257</v>
      </c>
      <c r="Q28" s="31">
        <v>87</v>
      </c>
      <c r="R28" s="31">
        <v>684</v>
      </c>
      <c r="S28" s="31">
        <v>1474</v>
      </c>
      <c r="T28" s="31">
        <v>5777</v>
      </c>
      <c r="U28" s="31">
        <v>1380</v>
      </c>
      <c r="V28" s="31">
        <v>1903</v>
      </c>
      <c r="W28" s="31">
        <f t="shared" si="0"/>
        <v>48611</v>
      </c>
    </row>
    <row r="29" spans="2:23" s="21" customFormat="1" ht="12.75" customHeight="1">
      <c r="B29" s="67" t="s">
        <v>29</v>
      </c>
      <c r="C29" s="68"/>
      <c r="D29" s="69"/>
      <c r="E29" s="29" t="s">
        <v>104</v>
      </c>
      <c r="F29" s="31">
        <v>46099</v>
      </c>
      <c r="G29" s="31">
        <v>554</v>
      </c>
      <c r="H29" s="31">
        <v>612</v>
      </c>
      <c r="I29" s="31">
        <v>80</v>
      </c>
      <c r="J29" s="31">
        <v>209</v>
      </c>
      <c r="K29" s="31">
        <v>2359</v>
      </c>
      <c r="L29" s="31">
        <v>277</v>
      </c>
      <c r="M29" s="31">
        <v>13680</v>
      </c>
      <c r="N29" s="31">
        <v>426</v>
      </c>
      <c r="O29" s="31">
        <v>903</v>
      </c>
      <c r="P29" s="31">
        <v>139</v>
      </c>
      <c r="Q29" s="31">
        <v>83</v>
      </c>
      <c r="R29" s="31">
        <v>650</v>
      </c>
      <c r="S29" s="31">
        <v>1934</v>
      </c>
      <c r="T29" s="31">
        <v>7725</v>
      </c>
      <c r="U29" s="31">
        <v>659</v>
      </c>
      <c r="V29" s="31">
        <v>2840</v>
      </c>
      <c r="W29" s="31">
        <f t="shared" si="0"/>
        <v>76389</v>
      </c>
    </row>
    <row r="30" spans="2:23" s="21" customFormat="1" ht="12.75" customHeight="1">
      <c r="B30" s="67" t="s">
        <v>30</v>
      </c>
      <c r="C30" s="68"/>
      <c r="D30" s="69"/>
      <c r="E30" s="29" t="s">
        <v>105</v>
      </c>
      <c r="F30" s="31">
        <v>1288</v>
      </c>
      <c r="G30" s="31">
        <v>1644</v>
      </c>
      <c r="H30" s="31">
        <v>766</v>
      </c>
      <c r="I30" s="31">
        <v>56</v>
      </c>
      <c r="J30" s="31">
        <v>489</v>
      </c>
      <c r="K30" s="31">
        <v>934</v>
      </c>
      <c r="L30" s="31">
        <v>775</v>
      </c>
      <c r="M30" s="31">
        <v>3752</v>
      </c>
      <c r="N30" s="31">
        <v>433</v>
      </c>
      <c r="O30" s="31">
        <v>3623</v>
      </c>
      <c r="P30" s="31">
        <v>357</v>
      </c>
      <c r="Q30" s="31">
        <v>92</v>
      </c>
      <c r="R30" s="31">
        <v>669</v>
      </c>
      <c r="S30" s="31">
        <v>1015</v>
      </c>
      <c r="T30" s="31">
        <v>4040</v>
      </c>
      <c r="U30" s="31">
        <v>2098</v>
      </c>
      <c r="V30" s="31">
        <v>914</v>
      </c>
      <c r="W30" s="31">
        <f t="shared" si="0"/>
        <v>22031</v>
      </c>
    </row>
    <row r="31" spans="2:23" s="21" customFormat="1" ht="12.75" customHeight="1">
      <c r="B31" s="67" t="s">
        <v>11</v>
      </c>
      <c r="C31" s="68"/>
      <c r="D31" s="69"/>
      <c r="E31" s="29" t="s">
        <v>106</v>
      </c>
      <c r="F31" s="30">
        <v>154670</v>
      </c>
      <c r="G31" s="30">
        <v>11233</v>
      </c>
      <c r="H31" s="30">
        <v>9497</v>
      </c>
      <c r="I31" s="30">
        <v>987</v>
      </c>
      <c r="J31" s="30">
        <v>8331</v>
      </c>
      <c r="K31" s="30">
        <v>16809</v>
      </c>
      <c r="L31" s="30">
        <v>9097</v>
      </c>
      <c r="M31" s="30">
        <v>59372</v>
      </c>
      <c r="N31" s="30">
        <v>6073</v>
      </c>
      <c r="O31" s="30">
        <v>31620</v>
      </c>
      <c r="P31" s="30">
        <v>5387</v>
      </c>
      <c r="Q31" s="30">
        <v>1601</v>
      </c>
      <c r="R31" s="30">
        <v>5494</v>
      </c>
      <c r="S31" s="30">
        <v>18451</v>
      </c>
      <c r="T31" s="30">
        <v>56860</v>
      </c>
      <c r="U31" s="30">
        <v>20206</v>
      </c>
      <c r="V31" s="30">
        <v>14198</v>
      </c>
      <c r="W31" s="31">
        <f t="shared" si="0"/>
        <v>415688</v>
      </c>
    </row>
    <row r="32" spans="2:23" s="21" customFormat="1" ht="12.75" customHeight="1">
      <c r="B32" s="67" t="s">
        <v>12</v>
      </c>
      <c r="C32" s="68"/>
      <c r="D32" s="69"/>
      <c r="E32" s="29" t="s">
        <v>107</v>
      </c>
      <c r="F32" s="30">
        <v>78382</v>
      </c>
      <c r="G32" s="30">
        <v>5890</v>
      </c>
      <c r="H32" s="30">
        <v>4956</v>
      </c>
      <c r="I32" s="30">
        <v>533</v>
      </c>
      <c r="J32" s="30">
        <v>4380</v>
      </c>
      <c r="K32" s="30">
        <v>8797</v>
      </c>
      <c r="L32" s="30">
        <v>4761</v>
      </c>
      <c r="M32" s="30">
        <v>30436</v>
      </c>
      <c r="N32" s="30">
        <v>3181</v>
      </c>
      <c r="O32" s="30">
        <v>16818</v>
      </c>
      <c r="P32" s="30">
        <v>2798</v>
      </c>
      <c r="Q32" s="30">
        <v>927</v>
      </c>
      <c r="R32" s="30">
        <v>2881</v>
      </c>
      <c r="S32" s="30">
        <v>9480</v>
      </c>
      <c r="T32" s="30">
        <v>29070</v>
      </c>
      <c r="U32" s="30">
        <v>10484</v>
      </c>
      <c r="V32" s="30">
        <v>7390</v>
      </c>
      <c r="W32" s="31">
        <f t="shared" si="0"/>
        <v>213774</v>
      </c>
    </row>
    <row r="33" spans="2:23" s="21" customFormat="1" ht="12.75" customHeight="1">
      <c r="B33" s="67" t="s">
        <v>13</v>
      </c>
      <c r="C33" s="68"/>
      <c r="D33" s="69"/>
      <c r="E33" s="29" t="s">
        <v>108</v>
      </c>
      <c r="F33" s="30">
        <v>76288</v>
      </c>
      <c r="G33" s="30">
        <v>5343</v>
      </c>
      <c r="H33" s="30">
        <v>4541</v>
      </c>
      <c r="I33" s="30">
        <v>454</v>
      </c>
      <c r="J33" s="30">
        <v>3951</v>
      </c>
      <c r="K33" s="30">
        <v>8012</v>
      </c>
      <c r="L33" s="30">
        <v>4336</v>
      </c>
      <c r="M33" s="30">
        <v>28936</v>
      </c>
      <c r="N33" s="30">
        <v>2892</v>
      </c>
      <c r="O33" s="30">
        <v>14802</v>
      </c>
      <c r="P33" s="30">
        <v>2589</v>
      </c>
      <c r="Q33" s="30">
        <v>674</v>
      </c>
      <c r="R33" s="30">
        <v>2613</v>
      </c>
      <c r="S33" s="30">
        <v>8971</v>
      </c>
      <c r="T33" s="30">
        <v>27790</v>
      </c>
      <c r="U33" s="30">
        <v>9722</v>
      </c>
      <c r="V33" s="30">
        <v>6808</v>
      </c>
      <c r="W33" s="31">
        <f t="shared" si="0"/>
        <v>201914</v>
      </c>
    </row>
    <row r="34" spans="2:23" s="21" customFormat="1" ht="12.75" customHeight="1">
      <c r="B34" s="67" t="s">
        <v>14</v>
      </c>
      <c r="C34" s="68"/>
      <c r="D34" s="69"/>
      <c r="E34" s="29" t="s">
        <v>109</v>
      </c>
      <c r="F34" s="30">
        <v>147871</v>
      </c>
      <c r="G34" s="30">
        <v>1843</v>
      </c>
      <c r="H34" s="30">
        <v>4581</v>
      </c>
      <c r="I34" s="30">
        <v>299</v>
      </c>
      <c r="J34" s="30">
        <v>1154</v>
      </c>
      <c r="K34" s="30">
        <v>10800</v>
      </c>
      <c r="L34" s="30">
        <v>2003</v>
      </c>
      <c r="M34" s="30">
        <v>43822</v>
      </c>
      <c r="N34" s="30">
        <v>2269</v>
      </c>
      <c r="O34" s="30">
        <v>4136</v>
      </c>
      <c r="P34" s="30">
        <v>1296</v>
      </c>
      <c r="Q34" s="30">
        <v>792</v>
      </c>
      <c r="R34" s="30">
        <v>2020</v>
      </c>
      <c r="S34" s="30">
        <v>9938</v>
      </c>
      <c r="T34" s="30">
        <v>32846</v>
      </c>
      <c r="U34" s="30">
        <v>3955</v>
      </c>
      <c r="V34" s="30">
        <v>11575</v>
      </c>
      <c r="W34" s="31">
        <f t="shared" si="0"/>
        <v>269625</v>
      </c>
    </row>
    <row r="35" spans="2:23" s="21" customFormat="1" ht="12.75" customHeight="1">
      <c r="B35" s="67" t="s">
        <v>15</v>
      </c>
      <c r="C35" s="68"/>
      <c r="D35" s="69"/>
      <c r="E35" s="29" t="s">
        <v>110</v>
      </c>
      <c r="F35" s="30">
        <v>6799</v>
      </c>
      <c r="G35" s="30">
        <v>9390</v>
      </c>
      <c r="H35" s="30">
        <v>4916</v>
      </c>
      <c r="I35" s="30">
        <v>688</v>
      </c>
      <c r="J35" s="30">
        <v>7177</v>
      </c>
      <c r="K35" s="30">
        <v>6009</v>
      </c>
      <c r="L35" s="30">
        <v>7094</v>
      </c>
      <c r="M35" s="30">
        <v>15550</v>
      </c>
      <c r="N35" s="30">
        <v>3804</v>
      </c>
      <c r="O35" s="30">
        <v>27484</v>
      </c>
      <c r="P35" s="30">
        <v>4091</v>
      </c>
      <c r="Q35" s="30">
        <v>809</v>
      </c>
      <c r="R35" s="30">
        <v>3474</v>
      </c>
      <c r="S35" s="30">
        <v>8513</v>
      </c>
      <c r="T35" s="30">
        <v>24014</v>
      </c>
      <c r="U35" s="30">
        <v>16251</v>
      </c>
      <c r="V35" s="30">
        <v>2623</v>
      </c>
      <c r="W35" s="31">
        <f t="shared" si="0"/>
        <v>146063</v>
      </c>
    </row>
    <row r="36" spans="2:23" s="21" customFormat="1" ht="12.75" customHeight="1">
      <c r="B36" s="67" t="s">
        <v>31</v>
      </c>
      <c r="C36" s="68"/>
      <c r="D36" s="69"/>
      <c r="E36" s="29" t="s">
        <v>111</v>
      </c>
      <c r="F36" s="31">
        <v>147775</v>
      </c>
      <c r="G36" s="31">
        <v>11020</v>
      </c>
      <c r="H36" s="31">
        <v>9078</v>
      </c>
      <c r="I36" s="31">
        <v>941</v>
      </c>
      <c r="J36" s="31">
        <v>8111</v>
      </c>
      <c r="K36" s="31">
        <v>16111</v>
      </c>
      <c r="L36" s="31">
        <v>8715</v>
      </c>
      <c r="M36" s="31">
        <v>58625</v>
      </c>
      <c r="N36" s="31">
        <v>7789</v>
      </c>
      <c r="O36" s="31">
        <v>29461</v>
      </c>
      <c r="P36" s="31">
        <v>5014</v>
      </c>
      <c r="Q36" s="31">
        <v>1397</v>
      </c>
      <c r="R36" s="31">
        <v>4320</v>
      </c>
      <c r="S36" s="31">
        <v>17506</v>
      </c>
      <c r="T36" s="31">
        <v>54117</v>
      </c>
      <c r="U36" s="31">
        <v>18870</v>
      </c>
      <c r="V36" s="31">
        <v>13259</v>
      </c>
      <c r="W36" s="31">
        <f t="shared" si="0"/>
        <v>398850</v>
      </c>
    </row>
    <row r="37" spans="2:23" s="21" customFormat="1" ht="12.75" customHeight="1">
      <c r="B37" s="67" t="s">
        <v>32</v>
      </c>
      <c r="C37" s="68"/>
      <c r="D37" s="69"/>
      <c r="E37" s="29" t="s">
        <v>112</v>
      </c>
      <c r="F37" s="31">
        <v>74814</v>
      </c>
      <c r="G37" s="31">
        <v>5815</v>
      </c>
      <c r="H37" s="31">
        <v>4733</v>
      </c>
      <c r="I37" s="31">
        <v>500</v>
      </c>
      <c r="J37" s="31">
        <v>4244</v>
      </c>
      <c r="K37" s="31">
        <v>8432</v>
      </c>
      <c r="L37" s="31">
        <v>4572</v>
      </c>
      <c r="M37" s="31">
        <v>30007</v>
      </c>
      <c r="N37" s="31">
        <v>4054</v>
      </c>
      <c r="O37" s="31">
        <v>15601</v>
      </c>
      <c r="P37" s="31">
        <v>2597</v>
      </c>
      <c r="Q37" s="31">
        <v>811</v>
      </c>
      <c r="R37" s="31">
        <v>2254</v>
      </c>
      <c r="S37" s="31">
        <v>8997</v>
      </c>
      <c r="T37" s="31">
        <v>27670</v>
      </c>
      <c r="U37" s="31">
        <v>9736</v>
      </c>
      <c r="V37" s="31">
        <v>6848</v>
      </c>
      <c r="W37" s="31">
        <f t="shared" si="0"/>
        <v>204837</v>
      </c>
    </row>
    <row r="38" spans="2:23" s="21" customFormat="1" ht="12.75" customHeight="1">
      <c r="B38" s="67" t="s">
        <v>33</v>
      </c>
      <c r="C38" s="68"/>
      <c r="D38" s="69"/>
      <c r="E38" s="29" t="s">
        <v>113</v>
      </c>
      <c r="F38" s="31">
        <v>72961</v>
      </c>
      <c r="G38" s="31">
        <v>5205</v>
      </c>
      <c r="H38" s="31">
        <v>4345</v>
      </c>
      <c r="I38" s="31">
        <v>441</v>
      </c>
      <c r="J38" s="31">
        <v>3867</v>
      </c>
      <c r="K38" s="31">
        <v>7679</v>
      </c>
      <c r="L38" s="31">
        <v>4143</v>
      </c>
      <c r="M38" s="31">
        <v>28618</v>
      </c>
      <c r="N38" s="31">
        <v>3735</v>
      </c>
      <c r="O38" s="31">
        <v>13860</v>
      </c>
      <c r="P38" s="31">
        <v>2417</v>
      </c>
      <c r="Q38" s="31">
        <v>586</v>
      </c>
      <c r="R38" s="31">
        <v>2066</v>
      </c>
      <c r="S38" s="31">
        <v>8509</v>
      </c>
      <c r="T38" s="31">
        <v>26447</v>
      </c>
      <c r="U38" s="31">
        <v>9134</v>
      </c>
      <c r="V38" s="31">
        <v>6411</v>
      </c>
      <c r="W38" s="31">
        <f t="shared" si="0"/>
        <v>194013</v>
      </c>
    </row>
    <row r="39" spans="2:23" s="21" customFormat="1" ht="12.75" customHeight="1">
      <c r="B39" s="67" t="s">
        <v>34</v>
      </c>
      <c r="C39" s="68"/>
      <c r="D39" s="69"/>
      <c r="E39" s="29" t="s">
        <v>114</v>
      </c>
      <c r="F39" s="31">
        <v>141401</v>
      </c>
      <c r="G39" s="31">
        <v>1786</v>
      </c>
      <c r="H39" s="31">
        <v>4398</v>
      </c>
      <c r="I39" s="31">
        <v>283</v>
      </c>
      <c r="J39" s="31">
        <v>1136</v>
      </c>
      <c r="K39" s="31">
        <v>10444</v>
      </c>
      <c r="L39" s="31">
        <v>1903</v>
      </c>
      <c r="M39" s="31">
        <v>43449</v>
      </c>
      <c r="N39" s="31">
        <v>2932</v>
      </c>
      <c r="O39" s="31">
        <v>4052</v>
      </c>
      <c r="P39" s="31">
        <v>1235</v>
      </c>
      <c r="Q39" s="31">
        <v>684</v>
      </c>
      <c r="R39" s="31">
        <v>1592</v>
      </c>
      <c r="S39" s="31">
        <v>9509</v>
      </c>
      <c r="T39" s="31">
        <v>31431</v>
      </c>
      <c r="U39" s="31">
        <v>3835</v>
      </c>
      <c r="V39" s="31">
        <v>10731</v>
      </c>
      <c r="W39" s="31">
        <f t="shared" si="0"/>
        <v>260070</v>
      </c>
    </row>
    <row r="40" spans="2:23" s="21" customFormat="1" ht="12.75" customHeight="1">
      <c r="B40" s="67" t="s">
        <v>35</v>
      </c>
      <c r="C40" s="68"/>
      <c r="D40" s="69"/>
      <c r="E40" s="29" t="s">
        <v>115</v>
      </c>
      <c r="F40" s="31">
        <v>6374</v>
      </c>
      <c r="G40" s="31">
        <v>9234</v>
      </c>
      <c r="H40" s="31">
        <v>4680</v>
      </c>
      <c r="I40" s="31">
        <v>658</v>
      </c>
      <c r="J40" s="31">
        <v>6975</v>
      </c>
      <c r="K40" s="31">
        <v>5667</v>
      </c>
      <c r="L40" s="31">
        <v>6812</v>
      </c>
      <c r="M40" s="31">
        <v>15176</v>
      </c>
      <c r="N40" s="31">
        <v>4857</v>
      </c>
      <c r="O40" s="31">
        <v>25409</v>
      </c>
      <c r="P40" s="31">
        <v>3779</v>
      </c>
      <c r="Q40" s="31">
        <v>713</v>
      </c>
      <c r="R40" s="31">
        <v>2728</v>
      </c>
      <c r="S40" s="31">
        <v>7997</v>
      </c>
      <c r="T40" s="31">
        <v>22686</v>
      </c>
      <c r="U40" s="31">
        <v>15035</v>
      </c>
      <c r="V40" s="31">
        <v>2528</v>
      </c>
      <c r="W40" s="31">
        <f t="shared" si="0"/>
        <v>138780</v>
      </c>
    </row>
    <row r="41" spans="2:23" s="21" customFormat="1" ht="12.75" customHeight="1">
      <c r="B41" s="67" t="s">
        <v>16</v>
      </c>
      <c r="C41" s="68"/>
      <c r="D41" s="69"/>
      <c r="E41" s="29" t="s">
        <v>116</v>
      </c>
      <c r="F41" s="30">
        <v>85778</v>
      </c>
      <c r="G41" s="30">
        <v>3008</v>
      </c>
      <c r="H41" s="30">
        <v>2379</v>
      </c>
      <c r="I41" s="30">
        <v>185</v>
      </c>
      <c r="J41" s="30">
        <v>1251</v>
      </c>
      <c r="K41" s="30">
        <v>2911</v>
      </c>
      <c r="L41" s="30">
        <v>1739</v>
      </c>
      <c r="M41" s="30">
        <v>21451</v>
      </c>
      <c r="N41" s="30">
        <v>1297</v>
      </c>
      <c r="O41" s="30">
        <v>4100</v>
      </c>
      <c r="P41" s="30">
        <v>844</v>
      </c>
      <c r="Q41" s="30">
        <v>148</v>
      </c>
      <c r="R41" s="30">
        <v>1045</v>
      </c>
      <c r="S41" s="30">
        <v>8364</v>
      </c>
      <c r="T41" s="30">
        <v>15472</v>
      </c>
      <c r="U41" s="30">
        <v>4678</v>
      </c>
      <c r="V41" s="30">
        <v>4678</v>
      </c>
      <c r="W41" s="31">
        <f t="shared" si="0"/>
        <v>154650</v>
      </c>
    </row>
    <row r="42" spans="2:23" s="21" customFormat="1" ht="12.75" customHeight="1">
      <c r="B42" s="67" t="s">
        <v>17</v>
      </c>
      <c r="C42" s="68"/>
      <c r="D42" s="69"/>
      <c r="E42" s="29" t="s">
        <v>117</v>
      </c>
      <c r="F42" s="30">
        <v>44031</v>
      </c>
      <c r="G42" s="30">
        <v>1571</v>
      </c>
      <c r="H42" s="30">
        <v>1220</v>
      </c>
      <c r="I42" s="30">
        <v>102</v>
      </c>
      <c r="J42" s="30">
        <v>631</v>
      </c>
      <c r="K42" s="30">
        <v>1566</v>
      </c>
      <c r="L42" s="30">
        <v>880</v>
      </c>
      <c r="M42" s="30">
        <v>11190</v>
      </c>
      <c r="N42" s="30">
        <v>756</v>
      </c>
      <c r="O42" s="30">
        <v>2122</v>
      </c>
      <c r="P42" s="30">
        <v>470</v>
      </c>
      <c r="Q42" s="30">
        <v>96</v>
      </c>
      <c r="R42" s="30">
        <v>572</v>
      </c>
      <c r="S42" s="30">
        <v>3941</v>
      </c>
      <c r="T42" s="30">
        <v>8062</v>
      </c>
      <c r="U42" s="30">
        <v>2382</v>
      </c>
      <c r="V42" s="30">
        <v>2402</v>
      </c>
      <c r="W42" s="31">
        <f>SUM(F42:U42)</f>
        <v>79592</v>
      </c>
    </row>
    <row r="43" spans="2:23" s="21" customFormat="1" ht="12.75" customHeight="1">
      <c r="B43" s="67" t="s">
        <v>18</v>
      </c>
      <c r="C43" s="68"/>
      <c r="D43" s="69"/>
      <c r="E43" s="29" t="s">
        <v>118</v>
      </c>
      <c r="F43" s="30">
        <v>41747</v>
      </c>
      <c r="G43" s="30">
        <v>1437</v>
      </c>
      <c r="H43" s="30">
        <v>1159</v>
      </c>
      <c r="I43" s="30">
        <v>83</v>
      </c>
      <c r="J43" s="30">
        <v>620</v>
      </c>
      <c r="K43" s="30">
        <v>1345</v>
      </c>
      <c r="L43" s="30">
        <v>859</v>
      </c>
      <c r="M43" s="30">
        <v>10261</v>
      </c>
      <c r="N43" s="30">
        <v>541</v>
      </c>
      <c r="O43" s="30">
        <v>1978</v>
      </c>
      <c r="P43" s="30">
        <v>374</v>
      </c>
      <c r="Q43" s="30">
        <v>52</v>
      </c>
      <c r="R43" s="30">
        <v>473</v>
      </c>
      <c r="S43" s="30">
        <v>4423</v>
      </c>
      <c r="T43" s="30">
        <v>7410</v>
      </c>
      <c r="U43" s="30">
        <v>2296</v>
      </c>
      <c r="V43" s="30">
        <v>2276</v>
      </c>
      <c r="W43" s="31">
        <f>SUM(F43:U43)</f>
        <v>75058</v>
      </c>
    </row>
    <row r="44" spans="2:23" s="21" customFormat="1" ht="12.75" customHeight="1">
      <c r="B44" s="67" t="s">
        <v>19</v>
      </c>
      <c r="C44" s="68"/>
      <c r="D44" s="69"/>
      <c r="E44" s="29" t="s">
        <v>119</v>
      </c>
      <c r="F44" s="30">
        <v>84674</v>
      </c>
      <c r="G44" s="30">
        <v>1110</v>
      </c>
      <c r="H44" s="30">
        <v>1740</v>
      </c>
      <c r="I44" s="30">
        <v>176</v>
      </c>
      <c r="J44" s="30">
        <v>578</v>
      </c>
      <c r="K44" s="30">
        <v>2306</v>
      </c>
      <c r="L44" s="30">
        <v>586</v>
      </c>
      <c r="M44" s="30">
        <v>19254</v>
      </c>
      <c r="N44" s="30">
        <v>1297</v>
      </c>
      <c r="O44" s="30">
        <v>1012</v>
      </c>
      <c r="P44" s="30">
        <v>768</v>
      </c>
      <c r="Q44" s="30">
        <v>90</v>
      </c>
      <c r="R44" s="30">
        <v>582</v>
      </c>
      <c r="S44" s="30">
        <v>7840</v>
      </c>
      <c r="T44" s="30">
        <v>13217</v>
      </c>
      <c r="U44" s="30">
        <v>2015</v>
      </c>
      <c r="V44" s="30">
        <v>4114</v>
      </c>
      <c r="W44" s="31">
        <f>SUM(F44:U44)</f>
        <v>137245</v>
      </c>
    </row>
    <row r="45" spans="2:23" s="21" customFormat="1" ht="12.75" customHeight="1">
      <c r="B45" s="67" t="s">
        <v>20</v>
      </c>
      <c r="C45" s="68"/>
      <c r="D45" s="69"/>
      <c r="E45" s="29" t="s">
        <v>120</v>
      </c>
      <c r="F45" s="30">
        <v>1104</v>
      </c>
      <c r="G45" s="30">
        <v>1898</v>
      </c>
      <c r="H45" s="30">
        <v>639</v>
      </c>
      <c r="I45" s="30">
        <v>9</v>
      </c>
      <c r="J45" s="30">
        <v>673</v>
      </c>
      <c r="K45" s="30">
        <v>605</v>
      </c>
      <c r="L45" s="30">
        <v>1153</v>
      </c>
      <c r="M45" s="30">
        <v>2197</v>
      </c>
      <c r="N45" s="30">
        <v>0</v>
      </c>
      <c r="O45" s="30">
        <v>3088</v>
      </c>
      <c r="P45" s="30">
        <v>76</v>
      </c>
      <c r="Q45" s="30">
        <v>58</v>
      </c>
      <c r="R45" s="30">
        <v>463</v>
      </c>
      <c r="S45" s="30">
        <v>524</v>
      </c>
      <c r="T45" s="30">
        <v>2255</v>
      </c>
      <c r="U45" s="30">
        <v>2663</v>
      </c>
      <c r="V45" s="30">
        <v>564</v>
      </c>
      <c r="W45" s="31">
        <f>SUM(F45:U45)</f>
        <v>17405</v>
      </c>
    </row>
    <row r="46" spans="2:23" s="21" customFormat="1" ht="12.75" customHeight="1">
      <c r="B46" s="67" t="s">
        <v>36</v>
      </c>
      <c r="C46" s="68"/>
      <c r="D46" s="69"/>
      <c r="E46" s="29" t="s">
        <v>121</v>
      </c>
      <c r="F46" s="31">
        <v>76443</v>
      </c>
      <c r="G46" s="31">
        <v>2858</v>
      </c>
      <c r="H46" s="31">
        <v>2357</v>
      </c>
      <c r="I46" s="31">
        <v>160</v>
      </c>
      <c r="J46" s="31">
        <v>1211</v>
      </c>
      <c r="K46" s="31">
        <v>2724</v>
      </c>
      <c r="L46" s="31">
        <v>1740</v>
      </c>
      <c r="M46" s="31">
        <v>20157</v>
      </c>
      <c r="N46" s="31">
        <v>916</v>
      </c>
      <c r="O46" s="31">
        <v>3720</v>
      </c>
      <c r="P46" s="31">
        <v>806</v>
      </c>
      <c r="Q46" s="31">
        <v>141</v>
      </c>
      <c r="R46" s="31">
        <v>984</v>
      </c>
      <c r="S46" s="31">
        <v>8029</v>
      </c>
      <c r="T46" s="31">
        <v>15395</v>
      </c>
      <c r="U46" s="31">
        <v>4434</v>
      </c>
      <c r="V46" s="31">
        <v>4077</v>
      </c>
      <c r="W46" s="31">
        <f t="shared" si="0"/>
        <v>142075</v>
      </c>
    </row>
    <row r="47" spans="2:23" s="21" customFormat="1" ht="12.75" customHeight="1">
      <c r="B47" s="67" t="s">
        <v>37</v>
      </c>
      <c r="C47" s="68"/>
      <c r="D47" s="69"/>
      <c r="E47" s="29" t="s">
        <v>122</v>
      </c>
      <c r="F47" s="31">
        <v>39051</v>
      </c>
      <c r="G47" s="31">
        <v>1497</v>
      </c>
      <c r="H47" s="31">
        <v>1202</v>
      </c>
      <c r="I47" s="31">
        <v>83</v>
      </c>
      <c r="J47" s="31">
        <v>616</v>
      </c>
      <c r="K47" s="31">
        <v>1462</v>
      </c>
      <c r="L47" s="31">
        <v>865</v>
      </c>
      <c r="M47" s="31">
        <v>10464</v>
      </c>
      <c r="N47" s="31">
        <v>525</v>
      </c>
      <c r="O47" s="31">
        <v>1942</v>
      </c>
      <c r="P47" s="31">
        <v>443</v>
      </c>
      <c r="Q47" s="31">
        <v>93</v>
      </c>
      <c r="R47" s="31">
        <v>546</v>
      </c>
      <c r="S47" s="31">
        <v>3747</v>
      </c>
      <c r="T47" s="31">
        <v>7980</v>
      </c>
      <c r="U47" s="31">
        <v>2238</v>
      </c>
      <c r="V47" s="31">
        <v>2093</v>
      </c>
      <c r="W47" s="31">
        <f t="shared" si="0"/>
        <v>72754</v>
      </c>
    </row>
    <row r="48" spans="2:23" s="21" customFormat="1" ht="12.75" customHeight="1">
      <c r="B48" s="67" t="s">
        <v>38</v>
      </c>
      <c r="C48" s="68"/>
      <c r="D48" s="69"/>
      <c r="E48" s="29" t="s">
        <v>123</v>
      </c>
      <c r="F48" s="31">
        <v>37392</v>
      </c>
      <c r="G48" s="31">
        <v>1361</v>
      </c>
      <c r="H48" s="31">
        <v>1155</v>
      </c>
      <c r="I48" s="31">
        <v>77</v>
      </c>
      <c r="J48" s="31">
        <v>595</v>
      </c>
      <c r="K48" s="31">
        <v>1262</v>
      </c>
      <c r="L48" s="31">
        <v>875</v>
      </c>
      <c r="M48" s="31">
        <v>9693</v>
      </c>
      <c r="N48" s="31">
        <v>391</v>
      </c>
      <c r="O48" s="31">
        <v>1778</v>
      </c>
      <c r="P48" s="31">
        <v>363</v>
      </c>
      <c r="Q48" s="31">
        <v>48</v>
      </c>
      <c r="R48" s="31">
        <v>438</v>
      </c>
      <c r="S48" s="31">
        <v>4282</v>
      </c>
      <c r="T48" s="31">
        <v>7415</v>
      </c>
      <c r="U48" s="31">
        <v>2196</v>
      </c>
      <c r="V48" s="31">
        <v>1984</v>
      </c>
      <c r="W48" s="31">
        <f t="shared" si="0"/>
        <v>69321</v>
      </c>
    </row>
    <row r="49" spans="2:23" s="21" customFormat="1" ht="12.75" customHeight="1">
      <c r="B49" s="67" t="s">
        <v>39</v>
      </c>
      <c r="C49" s="68"/>
      <c r="D49" s="69"/>
      <c r="E49" s="29" t="s">
        <v>124</v>
      </c>
      <c r="F49" s="31">
        <v>75184</v>
      </c>
      <c r="G49" s="31">
        <v>1069</v>
      </c>
      <c r="H49" s="31">
        <v>1655</v>
      </c>
      <c r="I49" s="31">
        <v>160</v>
      </c>
      <c r="J49" s="31">
        <v>568</v>
      </c>
      <c r="K49" s="31">
        <v>2187</v>
      </c>
      <c r="L49" s="31">
        <v>557</v>
      </c>
      <c r="M49" s="31">
        <v>18025</v>
      </c>
      <c r="N49" s="31">
        <v>916</v>
      </c>
      <c r="O49" s="31">
        <v>993</v>
      </c>
      <c r="P49" s="31">
        <v>740</v>
      </c>
      <c r="Q49" s="31">
        <v>82</v>
      </c>
      <c r="R49" s="31">
        <v>535</v>
      </c>
      <c r="S49" s="31">
        <v>7524</v>
      </c>
      <c r="T49" s="31">
        <v>13269</v>
      </c>
      <c r="U49" s="31">
        <v>1891</v>
      </c>
      <c r="V49" s="31">
        <v>3506</v>
      </c>
      <c r="W49" s="31">
        <f t="shared" si="0"/>
        <v>125355</v>
      </c>
    </row>
    <row r="50" spans="2:23" s="21" customFormat="1" ht="12.75" customHeight="1">
      <c r="B50" s="67" t="s">
        <v>40</v>
      </c>
      <c r="C50" s="68"/>
      <c r="D50" s="69"/>
      <c r="E50" s="29" t="s">
        <v>125</v>
      </c>
      <c r="F50" s="31">
        <v>1259</v>
      </c>
      <c r="G50" s="31">
        <v>1789</v>
      </c>
      <c r="H50" s="31">
        <v>702</v>
      </c>
      <c r="I50" s="31">
        <v>0</v>
      </c>
      <c r="J50" s="31">
        <v>643</v>
      </c>
      <c r="K50" s="31">
        <v>537</v>
      </c>
      <c r="L50" s="31">
        <v>1183</v>
      </c>
      <c r="M50" s="31">
        <v>2132</v>
      </c>
      <c r="N50" s="31">
        <v>0</v>
      </c>
      <c r="O50" s="31">
        <v>2727</v>
      </c>
      <c r="P50" s="31">
        <v>66</v>
      </c>
      <c r="Q50" s="31">
        <v>59</v>
      </c>
      <c r="R50" s="31">
        <v>449</v>
      </c>
      <c r="S50" s="31">
        <v>505</v>
      </c>
      <c r="T50" s="31">
        <v>2126</v>
      </c>
      <c r="U50" s="31">
        <v>2543</v>
      </c>
      <c r="V50" s="31">
        <v>571</v>
      </c>
      <c r="W50" s="31">
        <f t="shared" si="0"/>
        <v>16720</v>
      </c>
    </row>
    <row r="51" spans="2:23" s="21" customFormat="1" ht="12.75" customHeight="1">
      <c r="B51" s="67" t="s">
        <v>21</v>
      </c>
      <c r="C51" s="68"/>
      <c r="D51" s="69"/>
      <c r="E51" s="29" t="s">
        <v>126</v>
      </c>
      <c r="F51" s="30">
        <v>70931</v>
      </c>
      <c r="G51" s="30">
        <v>554</v>
      </c>
      <c r="H51" s="30">
        <v>204</v>
      </c>
      <c r="I51" s="30">
        <v>0</v>
      </c>
      <c r="J51" s="30">
        <v>101</v>
      </c>
      <c r="K51" s="30">
        <v>217</v>
      </c>
      <c r="L51" s="30">
        <v>37</v>
      </c>
      <c r="M51" s="30">
        <v>7802</v>
      </c>
      <c r="N51" s="30">
        <v>132</v>
      </c>
      <c r="O51" s="30">
        <v>368</v>
      </c>
      <c r="P51" s="30">
        <v>125</v>
      </c>
      <c r="Q51" s="30">
        <v>0</v>
      </c>
      <c r="R51" s="30">
        <v>227</v>
      </c>
      <c r="S51" s="30">
        <v>2369</v>
      </c>
      <c r="T51" s="30">
        <v>5703</v>
      </c>
      <c r="U51" s="30">
        <v>1428</v>
      </c>
      <c r="V51" s="30">
        <v>687</v>
      </c>
      <c r="W51" s="31">
        <f>SUM(F51:U51)</f>
        <v>90198</v>
      </c>
    </row>
    <row r="52" spans="2:23" s="21" customFormat="1" ht="12.75" customHeight="1">
      <c r="B52" s="67" t="s">
        <v>22</v>
      </c>
      <c r="C52" s="68"/>
      <c r="D52" s="69"/>
      <c r="E52" s="29" t="s">
        <v>127</v>
      </c>
      <c r="F52" s="30">
        <v>33652</v>
      </c>
      <c r="G52" s="30">
        <v>286</v>
      </c>
      <c r="H52" s="30">
        <v>112</v>
      </c>
      <c r="I52" s="30">
        <v>0</v>
      </c>
      <c r="J52" s="30">
        <v>42</v>
      </c>
      <c r="K52" s="30">
        <v>59</v>
      </c>
      <c r="L52" s="30">
        <v>24</v>
      </c>
      <c r="M52" s="30">
        <v>4103</v>
      </c>
      <c r="N52" s="30">
        <v>92</v>
      </c>
      <c r="O52" s="30">
        <v>194</v>
      </c>
      <c r="P52" s="30">
        <v>61</v>
      </c>
      <c r="Q52" s="30">
        <v>0</v>
      </c>
      <c r="R52" s="30">
        <v>107</v>
      </c>
      <c r="S52" s="30">
        <v>1076</v>
      </c>
      <c r="T52" s="30">
        <v>2714</v>
      </c>
      <c r="U52" s="30">
        <v>625</v>
      </c>
      <c r="V52" s="30">
        <v>337</v>
      </c>
      <c r="W52" s="31">
        <f>SUM(F52:U52)</f>
        <v>43147</v>
      </c>
    </row>
    <row r="53" spans="2:23" s="21" customFormat="1" ht="12.75" customHeight="1">
      <c r="B53" s="67" t="s">
        <v>23</v>
      </c>
      <c r="C53" s="68"/>
      <c r="D53" s="69"/>
      <c r="E53" s="29" t="s">
        <v>128</v>
      </c>
      <c r="F53" s="30">
        <v>37279</v>
      </c>
      <c r="G53" s="30">
        <v>268</v>
      </c>
      <c r="H53" s="30">
        <v>92</v>
      </c>
      <c r="I53" s="30">
        <v>0</v>
      </c>
      <c r="J53" s="30">
        <v>59</v>
      </c>
      <c r="K53" s="30">
        <v>158</v>
      </c>
      <c r="L53" s="30">
        <v>13</v>
      </c>
      <c r="M53" s="30">
        <v>3699</v>
      </c>
      <c r="N53" s="30">
        <v>40</v>
      </c>
      <c r="O53" s="30">
        <v>174</v>
      </c>
      <c r="P53" s="30">
        <v>64</v>
      </c>
      <c r="Q53" s="30">
        <v>0</v>
      </c>
      <c r="R53" s="30">
        <v>120</v>
      </c>
      <c r="S53" s="30">
        <v>1293</v>
      </c>
      <c r="T53" s="30">
        <v>2989</v>
      </c>
      <c r="U53" s="30">
        <v>803</v>
      </c>
      <c r="V53" s="30">
        <v>350</v>
      </c>
      <c r="W53" s="31">
        <f>SUM(F53:U53)</f>
        <v>47051</v>
      </c>
    </row>
    <row r="54" spans="2:23" s="21" customFormat="1" ht="12.75" customHeight="1">
      <c r="B54" s="67" t="s">
        <v>24</v>
      </c>
      <c r="C54" s="68"/>
      <c r="D54" s="69"/>
      <c r="E54" s="29" t="s">
        <v>129</v>
      </c>
      <c r="F54" s="30">
        <v>70756</v>
      </c>
      <c r="G54" s="30">
        <v>229</v>
      </c>
      <c r="H54" s="30">
        <v>192</v>
      </c>
      <c r="I54" s="30">
        <v>0</v>
      </c>
      <c r="J54" s="30">
        <v>101</v>
      </c>
      <c r="K54" s="30">
        <v>200</v>
      </c>
      <c r="L54" s="30">
        <v>37</v>
      </c>
      <c r="M54" s="30">
        <v>7638</v>
      </c>
      <c r="N54" s="30">
        <v>132</v>
      </c>
      <c r="O54" s="30">
        <v>226</v>
      </c>
      <c r="P54" s="30">
        <v>125</v>
      </c>
      <c r="Q54" s="30">
        <v>0</v>
      </c>
      <c r="R54" s="30">
        <v>104</v>
      </c>
      <c r="S54" s="30">
        <v>2369</v>
      </c>
      <c r="T54" s="30">
        <v>5414</v>
      </c>
      <c r="U54" s="30">
        <v>987</v>
      </c>
      <c r="V54" s="30">
        <v>687</v>
      </c>
      <c r="W54" s="31">
        <f>SUM(F54:U54)</f>
        <v>88510</v>
      </c>
    </row>
    <row r="55" spans="2:23" s="21" customFormat="1" ht="12.75" customHeight="1">
      <c r="B55" s="67" t="s">
        <v>25</v>
      </c>
      <c r="C55" s="68"/>
      <c r="D55" s="69"/>
      <c r="E55" s="29" t="s">
        <v>130</v>
      </c>
      <c r="F55" s="30">
        <v>175</v>
      </c>
      <c r="G55" s="30">
        <v>325</v>
      </c>
      <c r="H55" s="30">
        <v>12</v>
      </c>
      <c r="I55" s="30">
        <v>0</v>
      </c>
      <c r="J55" s="30">
        <v>0</v>
      </c>
      <c r="K55" s="30">
        <v>17</v>
      </c>
      <c r="L55" s="30">
        <v>0</v>
      </c>
      <c r="M55" s="30">
        <v>164</v>
      </c>
      <c r="N55" s="30">
        <v>0</v>
      </c>
      <c r="O55" s="30">
        <v>142</v>
      </c>
      <c r="P55" s="30">
        <v>0</v>
      </c>
      <c r="Q55" s="30">
        <v>0</v>
      </c>
      <c r="R55" s="30">
        <v>123</v>
      </c>
      <c r="S55" s="30">
        <v>0</v>
      </c>
      <c r="T55" s="30">
        <v>289</v>
      </c>
      <c r="U55" s="30">
        <v>441</v>
      </c>
      <c r="V55" s="30">
        <v>0</v>
      </c>
      <c r="W55" s="31">
        <f>SUM(F55:U55)</f>
        <v>1688</v>
      </c>
    </row>
    <row r="56" spans="2:23" s="21" customFormat="1" ht="12.75" customHeight="1">
      <c r="B56" s="67" t="s">
        <v>41</v>
      </c>
      <c r="C56" s="68"/>
      <c r="D56" s="69"/>
      <c r="E56" s="29" t="s">
        <v>131</v>
      </c>
      <c r="F56" s="31">
        <v>64428</v>
      </c>
      <c r="G56" s="31">
        <v>542</v>
      </c>
      <c r="H56" s="31">
        <v>181</v>
      </c>
      <c r="I56" s="31">
        <v>0</v>
      </c>
      <c r="J56" s="31">
        <v>98</v>
      </c>
      <c r="K56" s="31">
        <v>150</v>
      </c>
      <c r="L56" s="31">
        <v>38</v>
      </c>
      <c r="M56" s="31">
        <v>7104</v>
      </c>
      <c r="N56" s="31">
        <v>113</v>
      </c>
      <c r="O56" s="31">
        <v>650</v>
      </c>
      <c r="P56" s="31">
        <v>122</v>
      </c>
      <c r="Q56" s="31">
        <v>0</v>
      </c>
      <c r="R56" s="31">
        <v>221</v>
      </c>
      <c r="S56" s="31">
        <v>1944</v>
      </c>
      <c r="T56" s="31">
        <v>5324</v>
      </c>
      <c r="U56" s="31">
        <v>1023</v>
      </c>
      <c r="V56" s="31">
        <v>693</v>
      </c>
      <c r="W56" s="31">
        <f t="shared" si="0"/>
        <v>81938</v>
      </c>
    </row>
    <row r="57" spans="2:23" s="21" customFormat="1" ht="12.75" customHeight="1">
      <c r="B57" s="67" t="s">
        <v>42</v>
      </c>
      <c r="C57" s="68"/>
      <c r="D57" s="69"/>
      <c r="E57" s="29" t="s">
        <v>132</v>
      </c>
      <c r="F57" s="31">
        <v>31805</v>
      </c>
      <c r="G57" s="31">
        <v>278</v>
      </c>
      <c r="H57" s="31">
        <v>104</v>
      </c>
      <c r="I57" s="31">
        <v>0</v>
      </c>
      <c r="J57" s="31">
        <v>43</v>
      </c>
      <c r="K57" s="31">
        <v>44</v>
      </c>
      <c r="L57" s="31">
        <v>23</v>
      </c>
      <c r="M57" s="31">
        <v>3824</v>
      </c>
      <c r="N57" s="31">
        <v>80</v>
      </c>
      <c r="O57" s="31">
        <v>274</v>
      </c>
      <c r="P57" s="31">
        <v>60</v>
      </c>
      <c r="Q57" s="31">
        <v>0</v>
      </c>
      <c r="R57" s="31">
        <v>102</v>
      </c>
      <c r="S57" s="31">
        <v>828</v>
      </c>
      <c r="T57" s="31">
        <v>2656</v>
      </c>
      <c r="U57" s="31">
        <v>413</v>
      </c>
      <c r="V57" s="31">
        <v>349</v>
      </c>
      <c r="W57" s="31">
        <f t="shared" si="0"/>
        <v>40534</v>
      </c>
    </row>
    <row r="58" spans="2:23" s="21" customFormat="1" ht="12.75" customHeight="1">
      <c r="B58" s="67" t="s">
        <v>43</v>
      </c>
      <c r="C58" s="68"/>
      <c r="D58" s="69"/>
      <c r="E58" s="29" t="s">
        <v>133</v>
      </c>
      <c r="F58" s="31">
        <v>32623</v>
      </c>
      <c r="G58" s="31">
        <v>264</v>
      </c>
      <c r="H58" s="31">
        <v>77</v>
      </c>
      <c r="I58" s="31">
        <v>0</v>
      </c>
      <c r="J58" s="31">
        <v>55</v>
      </c>
      <c r="K58" s="31">
        <v>106</v>
      </c>
      <c r="L58" s="31">
        <v>15</v>
      </c>
      <c r="M58" s="31">
        <v>3280</v>
      </c>
      <c r="N58" s="31">
        <v>33</v>
      </c>
      <c r="O58" s="31">
        <v>376</v>
      </c>
      <c r="P58" s="31">
        <v>62</v>
      </c>
      <c r="Q58" s="31">
        <v>0</v>
      </c>
      <c r="R58" s="31">
        <v>119</v>
      </c>
      <c r="S58" s="31">
        <v>1116</v>
      </c>
      <c r="T58" s="31">
        <v>2668</v>
      </c>
      <c r="U58" s="31">
        <v>610</v>
      </c>
      <c r="V58" s="31">
        <v>344</v>
      </c>
      <c r="W58" s="31">
        <f t="shared" si="0"/>
        <v>41404</v>
      </c>
    </row>
    <row r="59" spans="2:23" s="21" customFormat="1" ht="12.75" customHeight="1">
      <c r="B59" s="67" t="s">
        <v>44</v>
      </c>
      <c r="C59" s="68"/>
      <c r="D59" s="69"/>
      <c r="E59" s="29" t="s">
        <v>134</v>
      </c>
      <c r="F59" s="31">
        <v>64268</v>
      </c>
      <c r="G59" s="31">
        <v>224</v>
      </c>
      <c r="H59" s="31">
        <v>168</v>
      </c>
      <c r="I59" s="31">
        <v>0</v>
      </c>
      <c r="J59" s="31">
        <v>98</v>
      </c>
      <c r="K59" s="31">
        <v>134</v>
      </c>
      <c r="L59" s="31">
        <v>38</v>
      </c>
      <c r="M59" s="31">
        <v>6974</v>
      </c>
      <c r="N59" s="31">
        <v>113</v>
      </c>
      <c r="O59" s="31">
        <v>514</v>
      </c>
      <c r="P59" s="31">
        <v>122</v>
      </c>
      <c r="Q59" s="31">
        <v>0</v>
      </c>
      <c r="R59" s="31">
        <v>101</v>
      </c>
      <c r="S59" s="31">
        <v>1944</v>
      </c>
      <c r="T59" s="31">
        <v>5145</v>
      </c>
      <c r="U59" s="31">
        <v>751</v>
      </c>
      <c r="V59" s="31">
        <v>693</v>
      </c>
      <c r="W59" s="31">
        <f>SUM(F59:U59)</f>
        <v>80594</v>
      </c>
    </row>
    <row r="60" spans="2:23" s="21" customFormat="1" ht="12.75" customHeight="1">
      <c r="B60" s="67" t="s">
        <v>45</v>
      </c>
      <c r="C60" s="68"/>
      <c r="D60" s="69"/>
      <c r="E60" s="29" t="s">
        <v>135</v>
      </c>
      <c r="F60" s="31">
        <v>160</v>
      </c>
      <c r="G60" s="31">
        <v>318</v>
      </c>
      <c r="H60" s="31">
        <v>13</v>
      </c>
      <c r="I60" s="31">
        <v>0</v>
      </c>
      <c r="J60" s="31">
        <v>0</v>
      </c>
      <c r="K60" s="31">
        <v>16</v>
      </c>
      <c r="L60" s="31">
        <v>0</v>
      </c>
      <c r="M60" s="31">
        <v>130</v>
      </c>
      <c r="N60" s="31">
        <v>0</v>
      </c>
      <c r="O60" s="31">
        <v>136</v>
      </c>
      <c r="P60" s="31">
        <v>0</v>
      </c>
      <c r="Q60" s="31">
        <v>0</v>
      </c>
      <c r="R60" s="31">
        <v>120</v>
      </c>
      <c r="S60" s="31">
        <v>0</v>
      </c>
      <c r="T60" s="31">
        <v>179</v>
      </c>
      <c r="U60" s="31">
        <v>272</v>
      </c>
      <c r="V60" s="31">
        <v>0</v>
      </c>
      <c r="W60" s="31">
        <f>SUM(F60:U60)</f>
        <v>1344</v>
      </c>
    </row>
    <row r="61" spans="2:23" ht="12.75" customHeight="1">
      <c r="B61" s="64" t="s">
        <v>46</v>
      </c>
      <c r="C61" s="65"/>
      <c r="D61" s="66"/>
      <c r="E61" s="32" t="s">
        <v>136</v>
      </c>
      <c r="F61" s="33">
        <f>SUM(F26/F21)*100</f>
        <v>96.84651543020641</v>
      </c>
      <c r="G61" s="33">
        <f aca="true" t="shared" si="1" ref="G61:V61">SUM(G26/G21)*100</f>
        <v>93.0567315834039</v>
      </c>
      <c r="H61" s="33">
        <f t="shared" si="1"/>
        <v>96.90576652601969</v>
      </c>
      <c r="I61" s="33">
        <f t="shared" si="1"/>
        <v>97.14285714285714</v>
      </c>
      <c r="J61" s="33">
        <f t="shared" si="1"/>
        <v>96.14325068870524</v>
      </c>
      <c r="K61" s="33">
        <f t="shared" si="1"/>
        <v>98.44544095665172</v>
      </c>
      <c r="L61" s="33">
        <f t="shared" si="1"/>
        <v>93.92857142857143</v>
      </c>
      <c r="M61" s="33">
        <f t="shared" si="1"/>
        <v>111.65769920573918</v>
      </c>
      <c r="N61" s="33">
        <f t="shared" si="1"/>
        <v>87.38555442522889</v>
      </c>
      <c r="O61" s="33">
        <f t="shared" si="1"/>
        <v>92.53731343283582</v>
      </c>
      <c r="P61" s="33">
        <f t="shared" si="1"/>
        <v>86.26086956521739</v>
      </c>
      <c r="Q61" s="33">
        <f t="shared" si="1"/>
        <v>67.3076923076923</v>
      </c>
      <c r="R61" s="33">
        <f t="shared" si="1"/>
        <v>96.84287812041116</v>
      </c>
      <c r="S61" s="33">
        <f t="shared" si="1"/>
        <v>92.53216190775024</v>
      </c>
      <c r="T61" s="33">
        <f t="shared" si="1"/>
        <v>95.22460542290571</v>
      </c>
      <c r="U61" s="33">
        <f t="shared" si="1"/>
        <v>92.0534223706177</v>
      </c>
      <c r="V61" s="33">
        <f t="shared" si="1"/>
        <v>95.44876684464785</v>
      </c>
      <c r="W61" s="33">
        <f>SUM(W26/W21)*100</f>
        <v>98.15987632773151</v>
      </c>
    </row>
    <row r="62" spans="2:23" ht="12.75" customHeight="1">
      <c r="B62" s="64" t="s">
        <v>47</v>
      </c>
      <c r="C62" s="65"/>
      <c r="D62" s="66"/>
      <c r="E62" s="32" t="s">
        <v>137</v>
      </c>
      <c r="F62" s="33">
        <f>SUM(F27/F22)*100</f>
        <v>96.68649107901444</v>
      </c>
      <c r="G62" s="33">
        <f aca="true" t="shared" si="2" ref="G62:W62">SUM(G27/G22)*100</f>
        <v>93.22429906542055</v>
      </c>
      <c r="H62" s="33">
        <f t="shared" si="2"/>
        <v>97.42547425474255</v>
      </c>
      <c r="I62" s="33">
        <f t="shared" si="2"/>
        <v>95.45454545454545</v>
      </c>
      <c r="J62" s="33">
        <f t="shared" si="2"/>
        <v>96.30606860158312</v>
      </c>
      <c r="K62" s="33">
        <f t="shared" si="2"/>
        <v>98.31100757134537</v>
      </c>
      <c r="L62" s="33">
        <f t="shared" si="2"/>
        <v>94.43478260869566</v>
      </c>
      <c r="M62" s="33">
        <f t="shared" si="2"/>
        <v>111.57854600915098</v>
      </c>
      <c r="N62" s="33">
        <f t="shared" si="2"/>
        <v>82.59187620889749</v>
      </c>
      <c r="O62" s="33">
        <f t="shared" si="2"/>
        <v>92.7120669056153</v>
      </c>
      <c r="P62" s="33">
        <f t="shared" si="2"/>
        <v>86.28158844765343</v>
      </c>
      <c r="Q62" s="33">
        <f t="shared" si="2"/>
        <v>73.33333333333333</v>
      </c>
      <c r="R62" s="33">
        <f t="shared" si="2"/>
        <v>96.94656488549617</v>
      </c>
      <c r="S62" s="33">
        <f t="shared" si="2"/>
        <v>92.5925925925926</v>
      </c>
      <c r="T62" s="33">
        <f t="shared" si="2"/>
        <v>95.57861133280127</v>
      </c>
      <c r="U62" s="33">
        <f t="shared" si="2"/>
        <v>93.29268292682927</v>
      </c>
      <c r="V62" s="33">
        <f t="shared" si="2"/>
        <v>95.21604938271605</v>
      </c>
      <c r="W62" s="33">
        <f t="shared" si="2"/>
        <v>98.1303439851846</v>
      </c>
    </row>
    <row r="63" spans="2:23" ht="12.75" customHeight="1">
      <c r="B63" s="64" t="s">
        <v>48</v>
      </c>
      <c r="C63" s="65"/>
      <c r="D63" s="66"/>
      <c r="E63" s="32" t="s">
        <v>138</v>
      </c>
      <c r="F63" s="33">
        <f>SUM(F28/F23)*100</f>
        <v>97.00987073059927</v>
      </c>
      <c r="G63" s="33">
        <f aca="true" t="shared" si="3" ref="G63:W63">SUM(G28/G23)*100</f>
        <v>92.85714285714286</v>
      </c>
      <c r="H63" s="33">
        <f t="shared" si="3"/>
        <v>96.34502923976608</v>
      </c>
      <c r="I63" s="33">
        <f t="shared" si="3"/>
        <v>98.64864864864865</v>
      </c>
      <c r="J63" s="33">
        <f t="shared" si="3"/>
        <v>95.96541786743515</v>
      </c>
      <c r="K63" s="33">
        <f t="shared" si="3"/>
        <v>98.58722358722358</v>
      </c>
      <c r="L63" s="33">
        <f t="shared" si="3"/>
        <v>93.39449541284404</v>
      </c>
      <c r="M63" s="33">
        <f t="shared" si="3"/>
        <v>111.73811983471073</v>
      </c>
      <c r="N63" s="33">
        <f t="shared" si="3"/>
        <v>92.7038626609442</v>
      </c>
      <c r="O63" s="33">
        <f t="shared" si="3"/>
        <v>92.3529411764706</v>
      </c>
      <c r="P63" s="33">
        <f t="shared" si="3"/>
        <v>86.24161073825503</v>
      </c>
      <c r="Q63" s="33">
        <f t="shared" si="3"/>
        <v>62.142857142857146</v>
      </c>
      <c r="R63" s="33">
        <f t="shared" si="3"/>
        <v>96.74681753889675</v>
      </c>
      <c r="S63" s="33">
        <f t="shared" si="3"/>
        <v>92.47176913425345</v>
      </c>
      <c r="T63" s="33">
        <f t="shared" si="3"/>
        <v>94.86042692939245</v>
      </c>
      <c r="U63" s="33">
        <f t="shared" si="3"/>
        <v>90.84924292297563</v>
      </c>
      <c r="V63" s="33">
        <f t="shared" si="3"/>
        <v>95.67621920563097</v>
      </c>
      <c r="W63" s="33">
        <f t="shared" si="3"/>
        <v>98.190154927586</v>
      </c>
    </row>
    <row r="64" spans="2:23" ht="12.75" customHeight="1">
      <c r="B64" s="64" t="s">
        <v>49</v>
      </c>
      <c r="C64" s="65"/>
      <c r="D64" s="66"/>
      <c r="E64" s="32" t="s">
        <v>139</v>
      </c>
      <c r="F64" s="33">
        <f>SUM(F29/F24)*100</f>
        <v>96.61322435292885</v>
      </c>
      <c r="G64" s="33">
        <f aca="true" t="shared" si="4" ref="G64:W64">SUM(G29/G24)*100</f>
        <v>90.08130081300813</v>
      </c>
      <c r="H64" s="33">
        <f t="shared" si="4"/>
        <v>95.625</v>
      </c>
      <c r="I64" s="33">
        <f t="shared" si="4"/>
        <v>100</v>
      </c>
      <c r="J64" s="33">
        <f t="shared" si="4"/>
        <v>101.95121951219512</v>
      </c>
      <c r="K64" s="33">
        <f t="shared" si="4"/>
        <v>98.99286613512379</v>
      </c>
      <c r="L64" s="33">
        <f t="shared" si="4"/>
        <v>93.26599326599326</v>
      </c>
      <c r="M64" s="33">
        <f t="shared" si="4"/>
        <v>107.94602698650675</v>
      </c>
      <c r="N64" s="33">
        <f t="shared" si="4"/>
        <v>82.71844660194175</v>
      </c>
      <c r="O64" s="33">
        <f t="shared" si="4"/>
        <v>95.75821845174973</v>
      </c>
      <c r="P64" s="33">
        <f t="shared" si="4"/>
        <v>88.53503184713377</v>
      </c>
      <c r="Q64" s="33">
        <f t="shared" si="4"/>
        <v>56.4625850340136</v>
      </c>
      <c r="R64" s="33">
        <f t="shared" si="4"/>
        <v>97.15994020926756</v>
      </c>
      <c r="S64" s="33">
        <f t="shared" si="4"/>
        <v>92.93608841902932</v>
      </c>
      <c r="T64" s="33">
        <f t="shared" si="4"/>
        <v>95.35859770398716</v>
      </c>
      <c r="U64" s="33">
        <f t="shared" si="4"/>
        <v>98.35820895522389</v>
      </c>
      <c r="V64" s="33">
        <f t="shared" si="4"/>
        <v>94.57209457209457</v>
      </c>
      <c r="W64" s="33">
        <f t="shared" si="4"/>
        <v>98.07166424875788</v>
      </c>
    </row>
    <row r="65" spans="2:23" ht="12.75" customHeight="1">
      <c r="B65" s="64" t="s">
        <v>50</v>
      </c>
      <c r="C65" s="65"/>
      <c r="D65" s="66"/>
      <c r="E65" s="32" t="s">
        <v>140</v>
      </c>
      <c r="F65" s="33">
        <f>SUM(F30/F25)*100</f>
        <v>106.0082304526749</v>
      </c>
      <c r="G65" s="33">
        <f aca="true" t="shared" si="5" ref="G65:W65">SUM(G30/G25)*100</f>
        <v>94.10417859187177</v>
      </c>
      <c r="H65" s="33">
        <f t="shared" si="5"/>
        <v>97.9539641943734</v>
      </c>
      <c r="I65" s="33">
        <f t="shared" si="5"/>
        <v>93.33333333333333</v>
      </c>
      <c r="J65" s="33">
        <f t="shared" si="5"/>
        <v>93.85796545105566</v>
      </c>
      <c r="K65" s="33">
        <f t="shared" si="5"/>
        <v>97.0893970893971</v>
      </c>
      <c r="L65" s="33">
        <f t="shared" si="5"/>
        <v>94.16767922235722</v>
      </c>
      <c r="M65" s="33">
        <f t="shared" si="5"/>
        <v>127.66247022796871</v>
      </c>
      <c r="N65" s="33">
        <f t="shared" si="5"/>
        <v>92.52136752136752</v>
      </c>
      <c r="O65" s="33">
        <f t="shared" si="5"/>
        <v>91.76798378926038</v>
      </c>
      <c r="P65" s="33">
        <f t="shared" si="5"/>
        <v>85.4066985645933</v>
      </c>
      <c r="Q65" s="33">
        <f t="shared" si="5"/>
        <v>81.41592920353983</v>
      </c>
      <c r="R65" s="33">
        <f t="shared" si="5"/>
        <v>96.53679653679653</v>
      </c>
      <c r="S65" s="33">
        <f t="shared" si="5"/>
        <v>91.77215189873418</v>
      </c>
      <c r="T65" s="33">
        <f t="shared" si="5"/>
        <v>94.96944052656323</v>
      </c>
      <c r="U65" s="33">
        <f t="shared" si="5"/>
        <v>90.23655913978494</v>
      </c>
      <c r="V65" s="33">
        <f t="shared" si="5"/>
        <v>98.27956989247312</v>
      </c>
      <c r="W65" s="33">
        <f t="shared" si="5"/>
        <v>98.4669705908644</v>
      </c>
    </row>
    <row r="66" spans="2:23" ht="12.75" customHeight="1">
      <c r="B66" s="64" t="s">
        <v>51</v>
      </c>
      <c r="C66" s="65"/>
      <c r="D66" s="66"/>
      <c r="E66" s="32" t="s">
        <v>141</v>
      </c>
      <c r="F66" s="33">
        <f>SUM((F21-F26)/F21)*100</f>
        <v>3.1534845697935827</v>
      </c>
      <c r="G66" s="33">
        <f aca="true" t="shared" si="6" ref="G66:W66">SUM((G21-G26)/G21)*100</f>
        <v>6.943268416596105</v>
      </c>
      <c r="H66" s="33">
        <f t="shared" si="6"/>
        <v>3.0942334739803097</v>
      </c>
      <c r="I66" s="33">
        <f t="shared" si="6"/>
        <v>2.857142857142857</v>
      </c>
      <c r="J66" s="33">
        <f t="shared" si="6"/>
        <v>3.8567493112947657</v>
      </c>
      <c r="K66" s="33">
        <f t="shared" si="6"/>
        <v>1.554559043348281</v>
      </c>
      <c r="L66" s="33">
        <f t="shared" si="6"/>
        <v>6.071428571428571</v>
      </c>
      <c r="M66" s="33">
        <f t="shared" si="6"/>
        <v>-11.657699205739174</v>
      </c>
      <c r="N66" s="33">
        <f t="shared" si="6"/>
        <v>12.614445574771107</v>
      </c>
      <c r="O66" s="33">
        <f t="shared" si="6"/>
        <v>7.462686567164178</v>
      </c>
      <c r="P66" s="33">
        <f t="shared" si="6"/>
        <v>13.73913043478261</v>
      </c>
      <c r="Q66" s="33">
        <f t="shared" si="6"/>
        <v>32.69230769230769</v>
      </c>
      <c r="R66" s="33">
        <f t="shared" si="6"/>
        <v>3.15712187958884</v>
      </c>
      <c r="S66" s="33">
        <f t="shared" si="6"/>
        <v>7.467838092249765</v>
      </c>
      <c r="T66" s="33">
        <f t="shared" si="6"/>
        <v>4.7753945770942945</v>
      </c>
      <c r="U66" s="33">
        <f t="shared" si="6"/>
        <v>7.946577629382304</v>
      </c>
      <c r="V66" s="33">
        <f t="shared" si="6"/>
        <v>4.551233155352148</v>
      </c>
      <c r="W66" s="33">
        <f t="shared" si="6"/>
        <v>1.8401236722684886</v>
      </c>
    </row>
    <row r="67" spans="2:23" ht="12.75" customHeight="1">
      <c r="B67" s="64" t="s">
        <v>52</v>
      </c>
      <c r="C67" s="65"/>
      <c r="D67" s="66"/>
      <c r="E67" s="32" t="s">
        <v>142</v>
      </c>
      <c r="F67" s="33">
        <f>SUM((F22-F27)/F22)*100</f>
        <v>3.3135089209855564</v>
      </c>
      <c r="G67" s="33">
        <f aca="true" t="shared" si="7" ref="G67:W67">SUM((G22-G27)/G22)*100</f>
        <v>6.775700934579438</v>
      </c>
      <c r="H67" s="33">
        <f t="shared" si="7"/>
        <v>2.5745257452574526</v>
      </c>
      <c r="I67" s="33">
        <f t="shared" si="7"/>
        <v>4.545454545454546</v>
      </c>
      <c r="J67" s="33">
        <f t="shared" si="7"/>
        <v>3.6939313984168867</v>
      </c>
      <c r="K67" s="33">
        <f t="shared" si="7"/>
        <v>1.68899242865463</v>
      </c>
      <c r="L67" s="33">
        <f t="shared" si="7"/>
        <v>5.565217391304348</v>
      </c>
      <c r="M67" s="33">
        <f t="shared" si="7"/>
        <v>-11.578546009150992</v>
      </c>
      <c r="N67" s="33">
        <f t="shared" si="7"/>
        <v>17.408123791102515</v>
      </c>
      <c r="O67" s="33">
        <f t="shared" si="7"/>
        <v>7.287933094384708</v>
      </c>
      <c r="P67" s="33">
        <f t="shared" si="7"/>
        <v>13.718411552346572</v>
      </c>
      <c r="Q67" s="33">
        <f t="shared" si="7"/>
        <v>26.666666666666668</v>
      </c>
      <c r="R67" s="33">
        <f t="shared" si="7"/>
        <v>3.0534351145038165</v>
      </c>
      <c r="S67" s="33">
        <f t="shared" si="7"/>
        <v>7.4074074074074066</v>
      </c>
      <c r="T67" s="33">
        <f t="shared" si="7"/>
        <v>4.421388667198723</v>
      </c>
      <c r="U67" s="33">
        <f t="shared" si="7"/>
        <v>6.707317073170732</v>
      </c>
      <c r="V67" s="33">
        <f t="shared" si="7"/>
        <v>4.78395061728395</v>
      </c>
      <c r="W67" s="33">
        <f t="shared" si="7"/>
        <v>1.8696560148153987</v>
      </c>
    </row>
    <row r="68" spans="2:23" ht="12.75" customHeight="1">
      <c r="B68" s="64" t="s">
        <v>53</v>
      </c>
      <c r="C68" s="65"/>
      <c r="D68" s="66"/>
      <c r="E68" s="32" t="s">
        <v>143</v>
      </c>
      <c r="F68" s="33">
        <f>SUM((F23-F28)/F23)*100</f>
        <v>2.990129269400735</v>
      </c>
      <c r="G68" s="33">
        <f aca="true" t="shared" si="8" ref="G68:W68">SUM((G23-G28)/G23)*100</f>
        <v>7.142857142857142</v>
      </c>
      <c r="H68" s="33">
        <f t="shared" si="8"/>
        <v>3.654970760233918</v>
      </c>
      <c r="I68" s="33">
        <f t="shared" si="8"/>
        <v>1.3513513513513513</v>
      </c>
      <c r="J68" s="33">
        <f t="shared" si="8"/>
        <v>4.034582132564841</v>
      </c>
      <c r="K68" s="33">
        <f t="shared" si="8"/>
        <v>1.4127764127764129</v>
      </c>
      <c r="L68" s="33">
        <f t="shared" si="8"/>
        <v>6.605504587155964</v>
      </c>
      <c r="M68" s="33">
        <f t="shared" si="8"/>
        <v>-11.738119834710742</v>
      </c>
      <c r="N68" s="33">
        <f t="shared" si="8"/>
        <v>7.296137339055794</v>
      </c>
      <c r="O68" s="33">
        <f t="shared" si="8"/>
        <v>7.647058823529412</v>
      </c>
      <c r="P68" s="33">
        <f t="shared" si="8"/>
        <v>13.758389261744966</v>
      </c>
      <c r="Q68" s="33">
        <f t="shared" si="8"/>
        <v>37.857142857142854</v>
      </c>
      <c r="R68" s="33">
        <f t="shared" si="8"/>
        <v>3.253182461103253</v>
      </c>
      <c r="S68" s="33">
        <f t="shared" si="8"/>
        <v>7.528230865746549</v>
      </c>
      <c r="T68" s="33">
        <f t="shared" si="8"/>
        <v>5.139573070607553</v>
      </c>
      <c r="U68" s="33">
        <f t="shared" si="8"/>
        <v>9.150757077024359</v>
      </c>
      <c r="V68" s="33">
        <f t="shared" si="8"/>
        <v>4.323780794369029</v>
      </c>
      <c r="W68" s="33">
        <f t="shared" si="8"/>
        <v>1.809845072414002</v>
      </c>
    </row>
    <row r="69" spans="2:23" ht="12.75" customHeight="1">
      <c r="B69" s="64" t="s">
        <v>54</v>
      </c>
      <c r="C69" s="65"/>
      <c r="D69" s="66"/>
      <c r="E69" s="32" t="s">
        <v>144</v>
      </c>
      <c r="F69" s="33">
        <f>SUM((F24-F29)/F24)*100</f>
        <v>3.386775647071152</v>
      </c>
      <c r="G69" s="33">
        <f aca="true" t="shared" si="9" ref="G69:W69">SUM((G24-G29)/G24)*100</f>
        <v>9.91869918699187</v>
      </c>
      <c r="H69" s="33">
        <f t="shared" si="9"/>
        <v>4.375</v>
      </c>
      <c r="I69" s="33">
        <f t="shared" si="9"/>
        <v>0</v>
      </c>
      <c r="J69" s="33">
        <f t="shared" si="9"/>
        <v>-1.951219512195122</v>
      </c>
      <c r="K69" s="33">
        <f t="shared" si="9"/>
        <v>1.0071338648762065</v>
      </c>
      <c r="L69" s="33">
        <f t="shared" si="9"/>
        <v>6.7340067340067336</v>
      </c>
      <c r="M69" s="33">
        <f t="shared" si="9"/>
        <v>-7.946026986506746</v>
      </c>
      <c r="N69" s="33">
        <f t="shared" si="9"/>
        <v>17.281553398058254</v>
      </c>
      <c r="O69" s="33">
        <f t="shared" si="9"/>
        <v>4.241781548250265</v>
      </c>
      <c r="P69" s="33">
        <f t="shared" si="9"/>
        <v>11.464968152866243</v>
      </c>
      <c r="Q69" s="33">
        <f t="shared" si="9"/>
        <v>43.53741496598639</v>
      </c>
      <c r="R69" s="33">
        <f t="shared" si="9"/>
        <v>2.8400597907324365</v>
      </c>
      <c r="S69" s="33">
        <f t="shared" si="9"/>
        <v>7.063911580970688</v>
      </c>
      <c r="T69" s="33">
        <f t="shared" si="9"/>
        <v>4.641402296012838</v>
      </c>
      <c r="U69" s="33">
        <f t="shared" si="9"/>
        <v>1.6417910447761193</v>
      </c>
      <c r="V69" s="33">
        <f t="shared" si="9"/>
        <v>5.427905427905428</v>
      </c>
      <c r="W69" s="33">
        <f t="shared" si="9"/>
        <v>1.9283357512421204</v>
      </c>
    </row>
    <row r="70" spans="2:23" ht="12.75" customHeight="1">
      <c r="B70" s="64" t="s">
        <v>55</v>
      </c>
      <c r="C70" s="65"/>
      <c r="D70" s="66"/>
      <c r="E70" s="32" t="s">
        <v>145</v>
      </c>
      <c r="F70" s="33">
        <f>SUM((F25-F30)/F25)*100</f>
        <v>-6.008230452674898</v>
      </c>
      <c r="G70" s="33">
        <f aca="true" t="shared" si="10" ref="G70:W70">SUM((G25-G30)/G25)*100</f>
        <v>5.89582140812822</v>
      </c>
      <c r="H70" s="33">
        <f t="shared" si="10"/>
        <v>2.0460358056265986</v>
      </c>
      <c r="I70" s="33">
        <f t="shared" si="10"/>
        <v>6.666666666666667</v>
      </c>
      <c r="J70" s="33">
        <f t="shared" si="10"/>
        <v>6.142034548944338</v>
      </c>
      <c r="K70" s="33">
        <f t="shared" si="10"/>
        <v>2.9106029106029108</v>
      </c>
      <c r="L70" s="33">
        <f t="shared" si="10"/>
        <v>5.83232077764277</v>
      </c>
      <c r="M70" s="33">
        <f t="shared" si="10"/>
        <v>-27.6624702279687</v>
      </c>
      <c r="N70" s="33">
        <f t="shared" si="10"/>
        <v>7.478632478632479</v>
      </c>
      <c r="O70" s="33">
        <f t="shared" si="10"/>
        <v>8.232016210739616</v>
      </c>
      <c r="P70" s="33">
        <f t="shared" si="10"/>
        <v>14.5933014354067</v>
      </c>
      <c r="Q70" s="33">
        <f t="shared" si="10"/>
        <v>18.58407079646018</v>
      </c>
      <c r="R70" s="33">
        <f t="shared" si="10"/>
        <v>3.463203463203463</v>
      </c>
      <c r="S70" s="33">
        <f t="shared" si="10"/>
        <v>8.227848101265822</v>
      </c>
      <c r="T70" s="33">
        <f t="shared" si="10"/>
        <v>5.030559473436766</v>
      </c>
      <c r="U70" s="33">
        <f t="shared" si="10"/>
        <v>9.763440860215054</v>
      </c>
      <c r="V70" s="33">
        <f t="shared" si="10"/>
        <v>1.7204301075268817</v>
      </c>
      <c r="W70" s="33">
        <f t="shared" si="10"/>
        <v>1.5330294091356038</v>
      </c>
    </row>
    <row r="71" spans="2:23" ht="12.75" customHeight="1">
      <c r="B71" s="64" t="s">
        <v>56</v>
      </c>
      <c r="C71" s="65"/>
      <c r="D71" s="66"/>
      <c r="E71" s="32" t="s">
        <v>146</v>
      </c>
      <c r="F71" s="33">
        <f>SUM(F36/F31)*100</f>
        <v>95.54212193702722</v>
      </c>
      <c r="G71" s="33">
        <f aca="true" t="shared" si="11" ref="G71:W71">SUM(G36/G31)*100</f>
        <v>98.10380129974183</v>
      </c>
      <c r="H71" s="33">
        <f t="shared" si="11"/>
        <v>95.58808044645679</v>
      </c>
      <c r="I71" s="33">
        <f t="shared" si="11"/>
        <v>95.33941236068895</v>
      </c>
      <c r="J71" s="33">
        <f t="shared" si="11"/>
        <v>97.35926059296604</v>
      </c>
      <c r="K71" s="33">
        <f t="shared" si="11"/>
        <v>95.84746266880838</v>
      </c>
      <c r="L71" s="33">
        <f t="shared" si="11"/>
        <v>95.80081345498516</v>
      </c>
      <c r="M71" s="33">
        <f t="shared" si="11"/>
        <v>98.7418311662063</v>
      </c>
      <c r="N71" s="33">
        <f t="shared" si="11"/>
        <v>128.25621603820187</v>
      </c>
      <c r="O71" s="33">
        <f t="shared" si="11"/>
        <v>93.17204301075269</v>
      </c>
      <c r="P71" s="33">
        <f t="shared" si="11"/>
        <v>93.07592351958418</v>
      </c>
      <c r="Q71" s="33">
        <f t="shared" si="11"/>
        <v>87.2579637726421</v>
      </c>
      <c r="R71" s="33">
        <f t="shared" si="11"/>
        <v>78.63123407353476</v>
      </c>
      <c r="S71" s="33">
        <f t="shared" si="11"/>
        <v>94.8783263779741</v>
      </c>
      <c r="T71" s="33">
        <f t="shared" si="11"/>
        <v>95.17587055926839</v>
      </c>
      <c r="U71" s="33">
        <f t="shared" si="11"/>
        <v>93.38810254379887</v>
      </c>
      <c r="V71" s="33">
        <f t="shared" si="11"/>
        <v>93.3863924496408</v>
      </c>
      <c r="W71" s="33">
        <f t="shared" si="11"/>
        <v>95.94936587055678</v>
      </c>
    </row>
    <row r="72" spans="2:23" ht="12.75" customHeight="1">
      <c r="B72" s="64" t="s">
        <v>57</v>
      </c>
      <c r="C72" s="65"/>
      <c r="D72" s="66"/>
      <c r="E72" s="32" t="s">
        <v>147</v>
      </c>
      <c r="F72" s="33">
        <f>SUM(F37/F32)*100</f>
        <v>95.44793447475186</v>
      </c>
      <c r="G72" s="33">
        <f aca="true" t="shared" si="12" ref="G72:W72">SUM(G37/G32)*100</f>
        <v>98.72665534804754</v>
      </c>
      <c r="H72" s="33">
        <f t="shared" si="12"/>
        <v>95.50040355125101</v>
      </c>
      <c r="I72" s="33">
        <f t="shared" si="12"/>
        <v>93.80863039399625</v>
      </c>
      <c r="J72" s="33">
        <f t="shared" si="12"/>
        <v>96.89497716894977</v>
      </c>
      <c r="K72" s="33">
        <f t="shared" si="12"/>
        <v>95.8508582471297</v>
      </c>
      <c r="L72" s="33">
        <f t="shared" si="12"/>
        <v>96.03024574669186</v>
      </c>
      <c r="M72" s="33">
        <f t="shared" si="12"/>
        <v>98.5904849520305</v>
      </c>
      <c r="N72" s="33">
        <f t="shared" si="12"/>
        <v>127.44419993712668</v>
      </c>
      <c r="O72" s="33">
        <f t="shared" si="12"/>
        <v>92.76370555357354</v>
      </c>
      <c r="P72" s="33">
        <f t="shared" si="12"/>
        <v>92.81629735525375</v>
      </c>
      <c r="Q72" s="33">
        <f t="shared" si="12"/>
        <v>87.48651564185545</v>
      </c>
      <c r="R72" s="33">
        <f t="shared" si="12"/>
        <v>78.23672335994446</v>
      </c>
      <c r="S72" s="33">
        <f t="shared" si="12"/>
        <v>94.90506329113924</v>
      </c>
      <c r="T72" s="33">
        <f t="shared" si="12"/>
        <v>95.18403852769178</v>
      </c>
      <c r="U72" s="33">
        <f t="shared" si="12"/>
        <v>92.86531858069439</v>
      </c>
      <c r="V72" s="33">
        <f t="shared" si="12"/>
        <v>92.6657645466847</v>
      </c>
      <c r="W72" s="33">
        <f t="shared" si="12"/>
        <v>95.81941676724017</v>
      </c>
    </row>
    <row r="73" spans="2:23" ht="12.75" customHeight="1">
      <c r="B73" s="64" t="s">
        <v>58</v>
      </c>
      <c r="C73" s="65"/>
      <c r="D73" s="66"/>
      <c r="E73" s="32" t="s">
        <v>148</v>
      </c>
      <c r="F73" s="33">
        <f>SUM(F38/F33)*100</f>
        <v>95.6388947147651</v>
      </c>
      <c r="G73" s="33">
        <f aca="true" t="shared" si="13" ref="G73:W73">SUM(G38/G33)*100</f>
        <v>97.4171813587872</v>
      </c>
      <c r="H73" s="33">
        <f t="shared" si="13"/>
        <v>95.6837700946928</v>
      </c>
      <c r="I73" s="33">
        <f t="shared" si="13"/>
        <v>97.13656387665198</v>
      </c>
      <c r="J73" s="33">
        <f t="shared" si="13"/>
        <v>97.87395596051633</v>
      </c>
      <c r="K73" s="33">
        <f t="shared" si="13"/>
        <v>95.84373439840239</v>
      </c>
      <c r="L73" s="33">
        <f t="shared" si="13"/>
        <v>95.5488929889299</v>
      </c>
      <c r="M73" s="33">
        <f t="shared" si="13"/>
        <v>98.90102294719381</v>
      </c>
      <c r="N73" s="33">
        <f t="shared" si="13"/>
        <v>129.149377593361</v>
      </c>
      <c r="O73" s="33">
        <f t="shared" si="13"/>
        <v>93.63599513579246</v>
      </c>
      <c r="P73" s="33">
        <f t="shared" si="13"/>
        <v>93.35650830436461</v>
      </c>
      <c r="Q73" s="33">
        <f t="shared" si="13"/>
        <v>86.94362017804154</v>
      </c>
      <c r="R73" s="33">
        <f t="shared" si="13"/>
        <v>79.06620742441638</v>
      </c>
      <c r="S73" s="33">
        <f t="shared" si="13"/>
        <v>94.85007245569057</v>
      </c>
      <c r="T73" s="33">
        <f t="shared" si="13"/>
        <v>95.16732637639439</v>
      </c>
      <c r="U73" s="33">
        <f t="shared" si="13"/>
        <v>93.95186175684016</v>
      </c>
      <c r="V73" s="33">
        <f t="shared" si="13"/>
        <v>94.16862514688601</v>
      </c>
      <c r="W73" s="33">
        <f t="shared" si="13"/>
        <v>96.08694790851551</v>
      </c>
    </row>
    <row r="74" spans="2:23" ht="12.75" customHeight="1">
      <c r="B74" s="64" t="s">
        <v>59</v>
      </c>
      <c r="C74" s="65"/>
      <c r="D74" s="66"/>
      <c r="E74" s="32" t="s">
        <v>149</v>
      </c>
      <c r="F74" s="33">
        <f>SUM(F39/F34)*100</f>
        <v>95.62456465432709</v>
      </c>
      <c r="G74" s="33">
        <f aca="true" t="shared" si="14" ref="G74:W74">SUM(G39/G34)*100</f>
        <v>96.90721649484536</v>
      </c>
      <c r="H74" s="33">
        <f t="shared" si="14"/>
        <v>96.00523903077931</v>
      </c>
      <c r="I74" s="33">
        <f t="shared" si="14"/>
        <v>94.64882943143813</v>
      </c>
      <c r="J74" s="33">
        <f t="shared" si="14"/>
        <v>98.44020797227037</v>
      </c>
      <c r="K74" s="33">
        <f t="shared" si="14"/>
        <v>96.70370370370371</v>
      </c>
      <c r="L74" s="33">
        <f t="shared" si="14"/>
        <v>95.00748876684972</v>
      </c>
      <c r="M74" s="33">
        <f t="shared" si="14"/>
        <v>99.14882935511842</v>
      </c>
      <c r="N74" s="33">
        <f t="shared" si="14"/>
        <v>129.2199206698986</v>
      </c>
      <c r="O74" s="33">
        <f t="shared" si="14"/>
        <v>97.96905222437138</v>
      </c>
      <c r="P74" s="33">
        <f t="shared" si="14"/>
        <v>95.2932098765432</v>
      </c>
      <c r="Q74" s="33">
        <f t="shared" si="14"/>
        <v>86.36363636363636</v>
      </c>
      <c r="R74" s="33">
        <f t="shared" si="14"/>
        <v>78.81188118811882</v>
      </c>
      <c r="S74" s="33">
        <f t="shared" si="14"/>
        <v>95.68323606359428</v>
      </c>
      <c r="T74" s="33">
        <f t="shared" si="14"/>
        <v>95.69201729282103</v>
      </c>
      <c r="U74" s="33">
        <f t="shared" si="14"/>
        <v>96.96586599241466</v>
      </c>
      <c r="V74" s="33">
        <f t="shared" si="14"/>
        <v>92.70842332613391</v>
      </c>
      <c r="W74" s="33">
        <f t="shared" si="14"/>
        <v>96.45618915159945</v>
      </c>
    </row>
    <row r="75" spans="2:23" ht="12.75" customHeight="1">
      <c r="B75" s="64" t="s">
        <v>60</v>
      </c>
      <c r="C75" s="65"/>
      <c r="D75" s="66"/>
      <c r="E75" s="32" t="s">
        <v>150</v>
      </c>
      <c r="F75" s="33">
        <f>SUM(F40/F35)*100</f>
        <v>93.7490807471687</v>
      </c>
      <c r="G75" s="33">
        <f aca="true" t="shared" si="15" ref="G75:W75">SUM(G40/G35)*100</f>
        <v>98.33865814696485</v>
      </c>
      <c r="H75" s="33">
        <f t="shared" si="15"/>
        <v>95.1993490642799</v>
      </c>
      <c r="I75" s="33">
        <f t="shared" si="15"/>
        <v>95.63953488372093</v>
      </c>
      <c r="J75" s="33">
        <f t="shared" si="15"/>
        <v>97.18545353211648</v>
      </c>
      <c r="K75" s="33">
        <f t="shared" si="15"/>
        <v>94.30853719420868</v>
      </c>
      <c r="L75" s="33">
        <f t="shared" si="15"/>
        <v>96.02480969833663</v>
      </c>
      <c r="M75" s="33">
        <f t="shared" si="15"/>
        <v>97.59485530546624</v>
      </c>
      <c r="N75" s="33">
        <f t="shared" si="15"/>
        <v>127.6813880126183</v>
      </c>
      <c r="O75" s="33">
        <f t="shared" si="15"/>
        <v>92.45015281618396</v>
      </c>
      <c r="P75" s="33">
        <f t="shared" si="15"/>
        <v>92.37350281104865</v>
      </c>
      <c r="Q75" s="33">
        <f t="shared" si="15"/>
        <v>88.1334981458591</v>
      </c>
      <c r="R75" s="33">
        <f t="shared" si="15"/>
        <v>78.52619458837076</v>
      </c>
      <c r="S75" s="33">
        <f t="shared" si="15"/>
        <v>93.93868201574062</v>
      </c>
      <c r="T75" s="33">
        <f t="shared" si="15"/>
        <v>94.46989256267177</v>
      </c>
      <c r="U75" s="33">
        <f t="shared" si="15"/>
        <v>92.51738354562796</v>
      </c>
      <c r="V75" s="33">
        <f t="shared" si="15"/>
        <v>96.37819290888295</v>
      </c>
      <c r="W75" s="33">
        <f t="shared" si="15"/>
        <v>95.01379541704607</v>
      </c>
    </row>
    <row r="76" spans="2:23" ht="12.75" customHeight="1">
      <c r="B76" s="64" t="s">
        <v>61</v>
      </c>
      <c r="C76" s="65"/>
      <c r="D76" s="66"/>
      <c r="E76" s="32" t="s">
        <v>151</v>
      </c>
      <c r="F76" s="33">
        <f>SUM((F31-F36)/F31)*100</f>
        <v>4.457878062972781</v>
      </c>
      <c r="G76" s="33">
        <f aca="true" t="shared" si="16" ref="G76:W76">SUM((G31-G36)/G31)*100</f>
        <v>1.8961987002581677</v>
      </c>
      <c r="H76" s="33">
        <f t="shared" si="16"/>
        <v>4.411919553543224</v>
      </c>
      <c r="I76" s="33">
        <f t="shared" si="16"/>
        <v>4.660587639311044</v>
      </c>
      <c r="J76" s="33">
        <f t="shared" si="16"/>
        <v>2.6407394070339696</v>
      </c>
      <c r="K76" s="33">
        <f t="shared" si="16"/>
        <v>4.152537331191623</v>
      </c>
      <c r="L76" s="33">
        <f t="shared" si="16"/>
        <v>4.1991865450148405</v>
      </c>
      <c r="M76" s="33">
        <f t="shared" si="16"/>
        <v>1.2581688337937074</v>
      </c>
      <c r="N76" s="33">
        <f t="shared" si="16"/>
        <v>-28.256216038201877</v>
      </c>
      <c r="O76" s="33">
        <f t="shared" si="16"/>
        <v>6.827956989247312</v>
      </c>
      <c r="P76" s="33">
        <f t="shared" si="16"/>
        <v>6.924076480415815</v>
      </c>
      <c r="Q76" s="33">
        <f t="shared" si="16"/>
        <v>12.7420362273579</v>
      </c>
      <c r="R76" s="33">
        <f t="shared" si="16"/>
        <v>21.368765926465237</v>
      </c>
      <c r="S76" s="33">
        <f t="shared" si="16"/>
        <v>5.121673622025907</v>
      </c>
      <c r="T76" s="33">
        <f t="shared" si="16"/>
        <v>4.824129440731621</v>
      </c>
      <c r="U76" s="33">
        <f t="shared" si="16"/>
        <v>6.611897456201128</v>
      </c>
      <c r="V76" s="33">
        <f t="shared" si="16"/>
        <v>6.613607550359206</v>
      </c>
      <c r="W76" s="33">
        <f t="shared" si="16"/>
        <v>4.050634129443236</v>
      </c>
    </row>
    <row r="77" spans="2:23" ht="12.75" customHeight="1">
      <c r="B77" s="64" t="s">
        <v>62</v>
      </c>
      <c r="C77" s="65"/>
      <c r="D77" s="66"/>
      <c r="E77" s="32" t="s">
        <v>152</v>
      </c>
      <c r="F77" s="33">
        <f>SUM((F32-F37)/F32)*100</f>
        <v>4.5520655252481435</v>
      </c>
      <c r="G77" s="33">
        <f aca="true" t="shared" si="17" ref="G77:W77">SUM((G32-G37)/G32)*100</f>
        <v>1.2733446519524618</v>
      </c>
      <c r="H77" s="33">
        <f t="shared" si="17"/>
        <v>4.499596448748991</v>
      </c>
      <c r="I77" s="33">
        <f t="shared" si="17"/>
        <v>6.191369606003752</v>
      </c>
      <c r="J77" s="33">
        <f t="shared" si="17"/>
        <v>3.105022831050228</v>
      </c>
      <c r="K77" s="33">
        <f t="shared" si="17"/>
        <v>4.149141752870297</v>
      </c>
      <c r="L77" s="33">
        <f t="shared" si="17"/>
        <v>3.9697542533081283</v>
      </c>
      <c r="M77" s="33">
        <f t="shared" si="17"/>
        <v>1.4095150479695098</v>
      </c>
      <c r="N77" s="33">
        <f t="shared" si="17"/>
        <v>-27.44419993712669</v>
      </c>
      <c r="O77" s="33">
        <f t="shared" si="17"/>
        <v>7.236294446426447</v>
      </c>
      <c r="P77" s="33">
        <f t="shared" si="17"/>
        <v>7.183702644746247</v>
      </c>
      <c r="Q77" s="33">
        <f t="shared" si="17"/>
        <v>12.513484358144552</v>
      </c>
      <c r="R77" s="33">
        <f t="shared" si="17"/>
        <v>21.763276640055537</v>
      </c>
      <c r="S77" s="33">
        <f t="shared" si="17"/>
        <v>5.09493670886076</v>
      </c>
      <c r="T77" s="33">
        <f t="shared" si="17"/>
        <v>4.815961472308222</v>
      </c>
      <c r="U77" s="33">
        <f t="shared" si="17"/>
        <v>7.134681419305608</v>
      </c>
      <c r="V77" s="33">
        <f t="shared" si="17"/>
        <v>7.334235453315291</v>
      </c>
      <c r="W77" s="33">
        <f t="shared" si="17"/>
        <v>4.1805832327598305</v>
      </c>
    </row>
    <row r="78" spans="2:23" ht="12.75" customHeight="1">
      <c r="B78" s="64" t="s">
        <v>63</v>
      </c>
      <c r="C78" s="65"/>
      <c r="D78" s="66"/>
      <c r="E78" s="32" t="s">
        <v>153</v>
      </c>
      <c r="F78" s="33">
        <f>SUM((F33-F38)/F33)*100</f>
        <v>4.361105285234899</v>
      </c>
      <c r="G78" s="33">
        <f aca="true" t="shared" si="18" ref="G78:W78">SUM((G33-G38)/G33)*100</f>
        <v>2.582818641212802</v>
      </c>
      <c r="H78" s="33">
        <f t="shared" si="18"/>
        <v>4.3162299053072015</v>
      </c>
      <c r="I78" s="33">
        <f t="shared" si="18"/>
        <v>2.8634361233480177</v>
      </c>
      <c r="J78" s="33">
        <f t="shared" si="18"/>
        <v>2.126044039483675</v>
      </c>
      <c r="K78" s="33">
        <f t="shared" si="18"/>
        <v>4.156265601597604</v>
      </c>
      <c r="L78" s="33">
        <f t="shared" si="18"/>
        <v>4.4511070110701105</v>
      </c>
      <c r="M78" s="33">
        <f t="shared" si="18"/>
        <v>1.098977052806193</v>
      </c>
      <c r="N78" s="33">
        <f t="shared" si="18"/>
        <v>-29.149377593361</v>
      </c>
      <c r="O78" s="33">
        <f t="shared" si="18"/>
        <v>6.36400486420754</v>
      </c>
      <c r="P78" s="33">
        <f t="shared" si="18"/>
        <v>6.64349169563538</v>
      </c>
      <c r="Q78" s="33">
        <f t="shared" si="18"/>
        <v>13.056379821958458</v>
      </c>
      <c r="R78" s="33">
        <f t="shared" si="18"/>
        <v>20.93379257558362</v>
      </c>
      <c r="S78" s="33">
        <f t="shared" si="18"/>
        <v>5.149927544309441</v>
      </c>
      <c r="T78" s="33">
        <f t="shared" si="18"/>
        <v>4.832673623605613</v>
      </c>
      <c r="U78" s="33">
        <f t="shared" si="18"/>
        <v>6.048138243159844</v>
      </c>
      <c r="V78" s="33">
        <f t="shared" si="18"/>
        <v>5.831374853113983</v>
      </c>
      <c r="W78" s="33">
        <f t="shared" si="18"/>
        <v>3.9130520914844933</v>
      </c>
    </row>
    <row r="79" spans="2:23" ht="12.75" customHeight="1">
      <c r="B79" s="64" t="s">
        <v>64</v>
      </c>
      <c r="C79" s="65"/>
      <c r="D79" s="66"/>
      <c r="E79" s="32" t="s">
        <v>154</v>
      </c>
      <c r="F79" s="33">
        <f>SUM((F34-F39)/F34)*100</f>
        <v>4.375435345672917</v>
      </c>
      <c r="G79" s="33">
        <f aca="true" t="shared" si="19" ref="G79:W79">SUM((G34-G39)/G34)*100</f>
        <v>3.0927835051546393</v>
      </c>
      <c r="H79" s="33">
        <f t="shared" si="19"/>
        <v>3.994760969220694</v>
      </c>
      <c r="I79" s="33">
        <f t="shared" si="19"/>
        <v>5.351170568561873</v>
      </c>
      <c r="J79" s="33">
        <f t="shared" si="19"/>
        <v>1.559792027729636</v>
      </c>
      <c r="K79" s="33">
        <f t="shared" si="19"/>
        <v>3.2962962962962963</v>
      </c>
      <c r="L79" s="33">
        <f t="shared" si="19"/>
        <v>4.992511233150275</v>
      </c>
      <c r="M79" s="33">
        <f t="shared" si="19"/>
        <v>0.8511706448815662</v>
      </c>
      <c r="N79" s="33">
        <f t="shared" si="19"/>
        <v>-29.219920669898634</v>
      </c>
      <c r="O79" s="33">
        <f t="shared" si="19"/>
        <v>2.0309477756286265</v>
      </c>
      <c r="P79" s="33">
        <f t="shared" si="19"/>
        <v>4.70679012345679</v>
      </c>
      <c r="Q79" s="33">
        <f t="shared" si="19"/>
        <v>13.636363636363635</v>
      </c>
      <c r="R79" s="33">
        <f t="shared" si="19"/>
        <v>21.18811881188119</v>
      </c>
      <c r="S79" s="33">
        <f t="shared" si="19"/>
        <v>4.3167639364057155</v>
      </c>
      <c r="T79" s="33">
        <f t="shared" si="19"/>
        <v>4.307982707178956</v>
      </c>
      <c r="U79" s="33">
        <f t="shared" si="19"/>
        <v>3.034134007585335</v>
      </c>
      <c r="V79" s="33">
        <f t="shared" si="19"/>
        <v>7.29157667386609</v>
      </c>
      <c r="W79" s="33">
        <f t="shared" si="19"/>
        <v>3.543810848400556</v>
      </c>
    </row>
    <row r="80" spans="2:23" ht="12.75" customHeight="1">
      <c r="B80" s="64" t="s">
        <v>65</v>
      </c>
      <c r="C80" s="65"/>
      <c r="D80" s="66"/>
      <c r="E80" s="32" t="s">
        <v>155</v>
      </c>
      <c r="F80" s="33">
        <f>SUM((F35-F40)/F35)*100</f>
        <v>6.250919252831298</v>
      </c>
      <c r="G80" s="33">
        <f aca="true" t="shared" si="20" ref="G80:W80">SUM((G35-G40)/G35)*100</f>
        <v>1.6613418530351438</v>
      </c>
      <c r="H80" s="33">
        <f t="shared" si="20"/>
        <v>4.800650935720097</v>
      </c>
      <c r="I80" s="33">
        <f t="shared" si="20"/>
        <v>4.3604651162790695</v>
      </c>
      <c r="J80" s="33">
        <f t="shared" si="20"/>
        <v>2.814546467883517</v>
      </c>
      <c r="K80" s="33">
        <f t="shared" si="20"/>
        <v>5.691462805791312</v>
      </c>
      <c r="L80" s="33">
        <f t="shared" si="20"/>
        <v>3.9751903016633774</v>
      </c>
      <c r="M80" s="33">
        <f t="shared" si="20"/>
        <v>2.405144694533762</v>
      </c>
      <c r="N80" s="33">
        <f t="shared" si="20"/>
        <v>-27.681388012618296</v>
      </c>
      <c r="O80" s="33">
        <f t="shared" si="20"/>
        <v>7.549847183816039</v>
      </c>
      <c r="P80" s="33">
        <f t="shared" si="20"/>
        <v>7.626497188951356</v>
      </c>
      <c r="Q80" s="33">
        <f t="shared" si="20"/>
        <v>11.866501854140916</v>
      </c>
      <c r="R80" s="33">
        <f t="shared" si="20"/>
        <v>21.473805411629247</v>
      </c>
      <c r="S80" s="33">
        <f t="shared" si="20"/>
        <v>6.061317984259368</v>
      </c>
      <c r="T80" s="33">
        <f t="shared" si="20"/>
        <v>5.530107437328225</v>
      </c>
      <c r="U80" s="33">
        <f t="shared" si="20"/>
        <v>7.482616454372039</v>
      </c>
      <c r="V80" s="33">
        <f t="shared" si="20"/>
        <v>3.6218070911170415</v>
      </c>
      <c r="W80" s="33">
        <f t="shared" si="20"/>
        <v>4.98620458295393</v>
      </c>
    </row>
    <row r="81" spans="2:23" ht="12.75" customHeight="1">
      <c r="B81" s="64" t="s">
        <v>66</v>
      </c>
      <c r="C81" s="65"/>
      <c r="D81" s="66"/>
      <c r="E81" s="32" t="s">
        <v>156</v>
      </c>
      <c r="F81" s="33">
        <f>SUM(F46/F41)*100</f>
        <v>89.11725617291147</v>
      </c>
      <c r="G81" s="33">
        <f aca="true" t="shared" si="21" ref="G81:W81">SUM(G46/G41)*100</f>
        <v>95.01329787234043</v>
      </c>
      <c r="H81" s="33">
        <f t="shared" si="21"/>
        <v>99.07524169819251</v>
      </c>
      <c r="I81" s="33">
        <f t="shared" si="21"/>
        <v>86.48648648648648</v>
      </c>
      <c r="J81" s="33">
        <f t="shared" si="21"/>
        <v>96.80255795363709</v>
      </c>
      <c r="K81" s="33">
        <f t="shared" si="21"/>
        <v>93.57609069048436</v>
      </c>
      <c r="L81" s="33">
        <f t="shared" si="21"/>
        <v>100.05750431282345</v>
      </c>
      <c r="M81" s="33">
        <f t="shared" si="21"/>
        <v>93.96764719593492</v>
      </c>
      <c r="N81" s="33">
        <f t="shared" si="21"/>
        <v>70.62451811873555</v>
      </c>
      <c r="O81" s="33">
        <f t="shared" si="21"/>
        <v>90.73170731707317</v>
      </c>
      <c r="P81" s="33">
        <f t="shared" si="21"/>
        <v>95.49763033175356</v>
      </c>
      <c r="Q81" s="33">
        <f t="shared" si="21"/>
        <v>95.27027027027027</v>
      </c>
      <c r="R81" s="33">
        <f t="shared" si="21"/>
        <v>94.16267942583733</v>
      </c>
      <c r="S81" s="33">
        <f t="shared" si="21"/>
        <v>95.9947393591583</v>
      </c>
      <c r="T81" s="33">
        <f t="shared" si="21"/>
        <v>99.50232678386763</v>
      </c>
      <c r="U81" s="33">
        <f t="shared" si="21"/>
        <v>94.78409576742197</v>
      </c>
      <c r="V81" s="33">
        <f t="shared" si="21"/>
        <v>87.15262932877297</v>
      </c>
      <c r="W81" s="33">
        <f t="shared" si="21"/>
        <v>91.8687358551568</v>
      </c>
    </row>
    <row r="82" spans="2:23" ht="12.75" customHeight="1">
      <c r="B82" s="64" t="s">
        <v>67</v>
      </c>
      <c r="C82" s="65"/>
      <c r="D82" s="66"/>
      <c r="E82" s="32" t="s">
        <v>157</v>
      </c>
      <c r="F82" s="33">
        <f>SUM(F47/F42)*100</f>
        <v>88.68978674115964</v>
      </c>
      <c r="G82" s="33">
        <f aca="true" t="shared" si="22" ref="G82:W82">SUM(G47/G42)*100</f>
        <v>95.28962444302992</v>
      </c>
      <c r="H82" s="33">
        <f t="shared" si="22"/>
        <v>98.52459016393442</v>
      </c>
      <c r="I82" s="33">
        <f t="shared" si="22"/>
        <v>81.37254901960785</v>
      </c>
      <c r="J82" s="33">
        <f t="shared" si="22"/>
        <v>97.62282091917591</v>
      </c>
      <c r="K82" s="33">
        <f t="shared" si="22"/>
        <v>93.3588761174968</v>
      </c>
      <c r="L82" s="33">
        <f t="shared" si="22"/>
        <v>98.29545454545455</v>
      </c>
      <c r="M82" s="33">
        <f t="shared" si="22"/>
        <v>93.51206434316353</v>
      </c>
      <c r="N82" s="33">
        <f t="shared" si="22"/>
        <v>69.44444444444444</v>
      </c>
      <c r="O82" s="33">
        <f t="shared" si="22"/>
        <v>91.51743638077285</v>
      </c>
      <c r="P82" s="33">
        <f t="shared" si="22"/>
        <v>94.25531914893617</v>
      </c>
      <c r="Q82" s="33">
        <f t="shared" si="22"/>
        <v>96.875</v>
      </c>
      <c r="R82" s="33">
        <f t="shared" si="22"/>
        <v>95.45454545454545</v>
      </c>
      <c r="S82" s="33">
        <f t="shared" si="22"/>
        <v>95.07739152499366</v>
      </c>
      <c r="T82" s="33">
        <f t="shared" si="22"/>
        <v>98.98288265938973</v>
      </c>
      <c r="U82" s="33">
        <f t="shared" si="22"/>
        <v>93.95465994962217</v>
      </c>
      <c r="V82" s="33">
        <f t="shared" si="22"/>
        <v>87.13572023313904</v>
      </c>
      <c r="W82" s="33">
        <f t="shared" si="22"/>
        <v>91.40868428987838</v>
      </c>
    </row>
    <row r="83" spans="2:23" ht="12.75" customHeight="1">
      <c r="B83" s="64" t="s">
        <v>68</v>
      </c>
      <c r="C83" s="65"/>
      <c r="D83" s="66"/>
      <c r="E83" s="32" t="s">
        <v>158</v>
      </c>
      <c r="F83" s="33">
        <f>SUM(F48/F43)*100</f>
        <v>89.56811267875537</v>
      </c>
      <c r="G83" s="33">
        <f aca="true" t="shared" si="23" ref="G83:W83">SUM(G48/G43)*100</f>
        <v>94.71120389700765</v>
      </c>
      <c r="H83" s="33">
        <f t="shared" si="23"/>
        <v>99.6548748921484</v>
      </c>
      <c r="I83" s="33">
        <f t="shared" si="23"/>
        <v>92.7710843373494</v>
      </c>
      <c r="J83" s="33">
        <f t="shared" si="23"/>
        <v>95.96774193548387</v>
      </c>
      <c r="K83" s="33">
        <f t="shared" si="23"/>
        <v>93.82899628252788</v>
      </c>
      <c r="L83" s="33">
        <f t="shared" si="23"/>
        <v>101.86263096623982</v>
      </c>
      <c r="M83" s="33">
        <f t="shared" si="23"/>
        <v>94.46447714647695</v>
      </c>
      <c r="N83" s="33">
        <f t="shared" si="23"/>
        <v>72.2735674676525</v>
      </c>
      <c r="O83" s="33">
        <f t="shared" si="23"/>
        <v>89.88877654196158</v>
      </c>
      <c r="P83" s="33">
        <f t="shared" si="23"/>
        <v>97.05882352941177</v>
      </c>
      <c r="Q83" s="33">
        <f t="shared" si="23"/>
        <v>92.3076923076923</v>
      </c>
      <c r="R83" s="33">
        <f t="shared" si="23"/>
        <v>92.60042283298098</v>
      </c>
      <c r="S83" s="33">
        <f t="shared" si="23"/>
        <v>96.8121184716256</v>
      </c>
      <c r="T83" s="33">
        <f t="shared" si="23"/>
        <v>100.06747638326586</v>
      </c>
      <c r="U83" s="33">
        <f t="shared" si="23"/>
        <v>95.64459930313589</v>
      </c>
      <c r="V83" s="33">
        <f t="shared" si="23"/>
        <v>87.17047451669596</v>
      </c>
      <c r="W83" s="33">
        <f t="shared" si="23"/>
        <v>92.3565775800048</v>
      </c>
    </row>
    <row r="84" spans="2:23" ht="12.75" customHeight="1">
      <c r="B84" s="64" t="s">
        <v>69</v>
      </c>
      <c r="C84" s="65"/>
      <c r="D84" s="66"/>
      <c r="E84" s="32" t="s">
        <v>159</v>
      </c>
      <c r="F84" s="33">
        <f>SUM(F49/F44)*100</f>
        <v>88.79230932753856</v>
      </c>
      <c r="G84" s="33">
        <f aca="true" t="shared" si="24" ref="G84:W84">SUM(G49/G44)*100</f>
        <v>96.30630630630631</v>
      </c>
      <c r="H84" s="33">
        <f t="shared" si="24"/>
        <v>95.11494252873564</v>
      </c>
      <c r="I84" s="33">
        <f t="shared" si="24"/>
        <v>90.9090909090909</v>
      </c>
      <c r="J84" s="33">
        <f t="shared" si="24"/>
        <v>98.26989619377161</v>
      </c>
      <c r="K84" s="33">
        <f t="shared" si="24"/>
        <v>94.83954900260191</v>
      </c>
      <c r="L84" s="33">
        <f t="shared" si="24"/>
        <v>95.05119453924915</v>
      </c>
      <c r="M84" s="33">
        <f t="shared" si="24"/>
        <v>93.61691077178767</v>
      </c>
      <c r="N84" s="33">
        <f t="shared" si="24"/>
        <v>70.62451811873555</v>
      </c>
      <c r="O84" s="33">
        <f t="shared" si="24"/>
        <v>98.12252964426878</v>
      </c>
      <c r="P84" s="33">
        <f t="shared" si="24"/>
        <v>96.35416666666666</v>
      </c>
      <c r="Q84" s="33">
        <f t="shared" si="24"/>
        <v>91.11111111111111</v>
      </c>
      <c r="R84" s="33">
        <f t="shared" si="24"/>
        <v>91.92439862542955</v>
      </c>
      <c r="S84" s="33">
        <f t="shared" si="24"/>
        <v>95.96938775510205</v>
      </c>
      <c r="T84" s="33">
        <f t="shared" si="24"/>
        <v>100.3934327003102</v>
      </c>
      <c r="U84" s="33">
        <f t="shared" si="24"/>
        <v>93.84615384615384</v>
      </c>
      <c r="V84" s="33">
        <f t="shared" si="24"/>
        <v>85.22119591638308</v>
      </c>
      <c r="W84" s="33">
        <f t="shared" si="24"/>
        <v>91.33666071623739</v>
      </c>
    </row>
    <row r="85" spans="2:23" ht="12.75" customHeight="1">
      <c r="B85" s="64" t="s">
        <v>70</v>
      </c>
      <c r="C85" s="65"/>
      <c r="D85" s="66"/>
      <c r="E85" s="32" t="s">
        <v>160</v>
      </c>
      <c r="F85" s="33">
        <f>SUM(F50/F45)*100</f>
        <v>114.03985507246377</v>
      </c>
      <c r="G85" s="33">
        <f>SUM(G50/G45)*100</f>
        <v>94.25711275026345</v>
      </c>
      <c r="H85" s="33">
        <f aca="true" t="shared" si="25" ref="H85:W85">SUM(H50/H45)*100</f>
        <v>109.85915492957747</v>
      </c>
      <c r="I85" s="33">
        <f t="shared" si="25"/>
        <v>0</v>
      </c>
      <c r="J85" s="33">
        <f t="shared" si="25"/>
        <v>95.54234769687965</v>
      </c>
      <c r="K85" s="33">
        <f t="shared" si="25"/>
        <v>88.7603305785124</v>
      </c>
      <c r="L85" s="33">
        <f t="shared" si="25"/>
        <v>102.601908065915</v>
      </c>
      <c r="M85" s="33">
        <f t="shared" si="25"/>
        <v>97.0414201183432</v>
      </c>
      <c r="N85" s="33">
        <v>0</v>
      </c>
      <c r="O85" s="33">
        <f t="shared" si="25"/>
        <v>88.30958549222798</v>
      </c>
      <c r="P85" s="33">
        <f t="shared" si="25"/>
        <v>86.8421052631579</v>
      </c>
      <c r="Q85" s="33">
        <f t="shared" si="25"/>
        <v>101.72413793103448</v>
      </c>
      <c r="R85" s="33">
        <f t="shared" si="25"/>
        <v>96.97624190064795</v>
      </c>
      <c r="S85" s="33">
        <f t="shared" si="25"/>
        <v>96.37404580152672</v>
      </c>
      <c r="T85" s="33">
        <f t="shared" si="25"/>
        <v>94.27937915742794</v>
      </c>
      <c r="U85" s="33">
        <f t="shared" si="25"/>
        <v>95.49380398047315</v>
      </c>
      <c r="V85" s="33">
        <f t="shared" si="25"/>
        <v>101.24113475177306</v>
      </c>
      <c r="W85" s="33">
        <f t="shared" si="25"/>
        <v>96.06434932490664</v>
      </c>
    </row>
    <row r="86" spans="2:23" ht="12.75" customHeight="1">
      <c r="B86" s="64" t="s">
        <v>71</v>
      </c>
      <c r="C86" s="65"/>
      <c r="D86" s="66"/>
      <c r="E86" s="32" t="s">
        <v>161</v>
      </c>
      <c r="F86" s="33">
        <f>SUM((F41-F46)/F41)*100</f>
        <v>10.88274382708853</v>
      </c>
      <c r="G86" s="33">
        <f aca="true" t="shared" si="26" ref="G86:W86">SUM((G41-G46)/G41)*100</f>
        <v>4.986702127659575</v>
      </c>
      <c r="H86" s="33">
        <f t="shared" si="26"/>
        <v>0.9247583018074821</v>
      </c>
      <c r="I86" s="33">
        <f t="shared" si="26"/>
        <v>13.513513513513514</v>
      </c>
      <c r="J86" s="33">
        <f t="shared" si="26"/>
        <v>3.1974420463629096</v>
      </c>
      <c r="K86" s="33">
        <f t="shared" si="26"/>
        <v>6.423909309515631</v>
      </c>
      <c r="L86" s="33">
        <f t="shared" si="26"/>
        <v>-0.05750431282346176</v>
      </c>
      <c r="M86" s="33">
        <f t="shared" si="26"/>
        <v>6.032352804065078</v>
      </c>
      <c r="N86" s="33">
        <f t="shared" si="26"/>
        <v>29.37548188126446</v>
      </c>
      <c r="O86" s="33">
        <f t="shared" si="26"/>
        <v>9.268292682926829</v>
      </c>
      <c r="P86" s="33">
        <f t="shared" si="26"/>
        <v>4.502369668246446</v>
      </c>
      <c r="Q86" s="33">
        <f t="shared" si="26"/>
        <v>4.72972972972973</v>
      </c>
      <c r="R86" s="33">
        <f t="shared" si="26"/>
        <v>5.837320574162679</v>
      </c>
      <c r="S86" s="33">
        <f t="shared" si="26"/>
        <v>4.005260640841703</v>
      </c>
      <c r="T86" s="33">
        <f t="shared" si="26"/>
        <v>0.49767321613236815</v>
      </c>
      <c r="U86" s="33">
        <f t="shared" si="26"/>
        <v>5.2159042325780245</v>
      </c>
      <c r="V86" s="33">
        <f t="shared" si="26"/>
        <v>12.84737067122702</v>
      </c>
      <c r="W86" s="33">
        <f t="shared" si="26"/>
        <v>8.131264144843195</v>
      </c>
    </row>
    <row r="87" spans="2:23" ht="12.75" customHeight="1">
      <c r="B87" s="64" t="s">
        <v>72</v>
      </c>
      <c r="C87" s="65"/>
      <c r="D87" s="66"/>
      <c r="E87" s="32" t="s">
        <v>162</v>
      </c>
      <c r="F87" s="33">
        <f>SUM((F42-F47)/F42)*100</f>
        <v>11.310213258840363</v>
      </c>
      <c r="G87" s="33">
        <f aca="true" t="shared" si="27" ref="G87:W87">SUM((G42-G47)/G42)*100</f>
        <v>4.7103755569700825</v>
      </c>
      <c r="H87" s="33">
        <f t="shared" si="27"/>
        <v>1.4754098360655739</v>
      </c>
      <c r="I87" s="33">
        <f t="shared" si="27"/>
        <v>18.627450980392158</v>
      </c>
      <c r="J87" s="33">
        <f t="shared" si="27"/>
        <v>2.3771790808240887</v>
      </c>
      <c r="K87" s="33">
        <f t="shared" si="27"/>
        <v>6.641123882503193</v>
      </c>
      <c r="L87" s="33">
        <f t="shared" si="27"/>
        <v>1.7045454545454544</v>
      </c>
      <c r="M87" s="33">
        <f t="shared" si="27"/>
        <v>6.48793565683646</v>
      </c>
      <c r="N87" s="33">
        <f t="shared" si="27"/>
        <v>30.555555555555557</v>
      </c>
      <c r="O87" s="33">
        <f t="shared" si="27"/>
        <v>8.482563619227145</v>
      </c>
      <c r="P87" s="33">
        <f t="shared" si="27"/>
        <v>5.74468085106383</v>
      </c>
      <c r="Q87" s="33">
        <f t="shared" si="27"/>
        <v>3.125</v>
      </c>
      <c r="R87" s="33">
        <f t="shared" si="27"/>
        <v>4.545454545454546</v>
      </c>
      <c r="S87" s="33">
        <f t="shared" si="27"/>
        <v>4.922608475006344</v>
      </c>
      <c r="T87" s="33">
        <f t="shared" si="27"/>
        <v>1.0171173406102705</v>
      </c>
      <c r="U87" s="33">
        <f t="shared" si="27"/>
        <v>6.045340050377834</v>
      </c>
      <c r="V87" s="33">
        <f t="shared" si="27"/>
        <v>12.86427976686095</v>
      </c>
      <c r="W87" s="33">
        <f t="shared" si="27"/>
        <v>8.59131571012162</v>
      </c>
    </row>
    <row r="88" spans="2:23" ht="12.75" customHeight="1">
      <c r="B88" s="64" t="s">
        <v>73</v>
      </c>
      <c r="C88" s="65"/>
      <c r="D88" s="66"/>
      <c r="E88" s="32" t="s">
        <v>163</v>
      </c>
      <c r="F88" s="33">
        <f>SUM((F43-F48)/F43)*100</f>
        <v>10.43188732124464</v>
      </c>
      <c r="G88" s="33">
        <f aca="true" t="shared" si="28" ref="G88:W88">SUM((G43-G48)/G43)*100</f>
        <v>5.288796102992345</v>
      </c>
      <c r="H88" s="33">
        <f t="shared" si="28"/>
        <v>0.3451251078515962</v>
      </c>
      <c r="I88" s="33">
        <f t="shared" si="28"/>
        <v>7.228915662650602</v>
      </c>
      <c r="J88" s="33">
        <f t="shared" si="28"/>
        <v>4.032258064516129</v>
      </c>
      <c r="K88" s="33">
        <f t="shared" si="28"/>
        <v>6.171003717472119</v>
      </c>
      <c r="L88" s="33">
        <f t="shared" si="28"/>
        <v>-1.8626309662398137</v>
      </c>
      <c r="M88" s="33">
        <f t="shared" si="28"/>
        <v>5.535522853523048</v>
      </c>
      <c r="N88" s="33">
        <f t="shared" si="28"/>
        <v>27.726432532347506</v>
      </c>
      <c r="O88" s="33">
        <f t="shared" si="28"/>
        <v>10.111223458038422</v>
      </c>
      <c r="P88" s="33">
        <f t="shared" si="28"/>
        <v>2.941176470588235</v>
      </c>
      <c r="Q88" s="33">
        <f t="shared" si="28"/>
        <v>7.6923076923076925</v>
      </c>
      <c r="R88" s="33">
        <f t="shared" si="28"/>
        <v>7.399577167019028</v>
      </c>
      <c r="S88" s="33">
        <f t="shared" si="28"/>
        <v>3.187881528374407</v>
      </c>
      <c r="T88" s="33">
        <f t="shared" si="28"/>
        <v>-0.06747638326585695</v>
      </c>
      <c r="U88" s="33">
        <f t="shared" si="28"/>
        <v>4.355400696864112</v>
      </c>
      <c r="V88" s="33">
        <f t="shared" si="28"/>
        <v>12.82952548330404</v>
      </c>
      <c r="W88" s="33">
        <f t="shared" si="28"/>
        <v>7.643422419995203</v>
      </c>
    </row>
    <row r="89" spans="2:23" ht="12.75" customHeight="1">
      <c r="B89" s="64" t="s">
        <v>74</v>
      </c>
      <c r="C89" s="65"/>
      <c r="D89" s="66"/>
      <c r="E89" s="32" t="s">
        <v>164</v>
      </c>
      <c r="F89" s="33">
        <f>SUM((F44-F49)/F44)*100</f>
        <v>11.20769067246144</v>
      </c>
      <c r="G89" s="33">
        <f aca="true" t="shared" si="29" ref="G89:W89">SUM((G44-G49)/G44)*100</f>
        <v>3.6936936936936933</v>
      </c>
      <c r="H89" s="33">
        <f t="shared" si="29"/>
        <v>4.885057471264368</v>
      </c>
      <c r="I89" s="33">
        <f t="shared" si="29"/>
        <v>9.090909090909092</v>
      </c>
      <c r="J89" s="33">
        <f t="shared" si="29"/>
        <v>1.7301038062283738</v>
      </c>
      <c r="K89" s="33">
        <f t="shared" si="29"/>
        <v>5.160450997398092</v>
      </c>
      <c r="L89" s="33">
        <f t="shared" si="29"/>
        <v>4.948805460750854</v>
      </c>
      <c r="M89" s="33">
        <f t="shared" si="29"/>
        <v>6.38308922821232</v>
      </c>
      <c r="N89" s="33">
        <f t="shared" si="29"/>
        <v>29.37548188126446</v>
      </c>
      <c r="O89" s="33">
        <f t="shared" si="29"/>
        <v>1.8774703557312251</v>
      </c>
      <c r="P89" s="33">
        <f t="shared" si="29"/>
        <v>3.6458333333333335</v>
      </c>
      <c r="Q89" s="33">
        <f t="shared" si="29"/>
        <v>8.88888888888889</v>
      </c>
      <c r="R89" s="33">
        <f t="shared" si="29"/>
        <v>8.075601374570446</v>
      </c>
      <c r="S89" s="33">
        <f t="shared" si="29"/>
        <v>4.030612244897959</v>
      </c>
      <c r="T89" s="33">
        <f t="shared" si="29"/>
        <v>-0.3934327003102065</v>
      </c>
      <c r="U89" s="33">
        <f t="shared" si="29"/>
        <v>6.153846153846154</v>
      </c>
      <c r="V89" s="33">
        <f t="shared" si="29"/>
        <v>14.778804083616917</v>
      </c>
      <c r="W89" s="33">
        <f t="shared" si="29"/>
        <v>8.663339283762614</v>
      </c>
    </row>
    <row r="90" spans="2:23" ht="12.75" customHeight="1">
      <c r="B90" s="64" t="s">
        <v>75</v>
      </c>
      <c r="C90" s="65"/>
      <c r="D90" s="66"/>
      <c r="E90" s="32" t="s">
        <v>165</v>
      </c>
      <c r="F90" s="33">
        <f>SUM((F45-F50)/F45)*100</f>
        <v>-14.03985507246377</v>
      </c>
      <c r="G90" s="33">
        <f>SUM((G45-G50)/G45)*100</f>
        <v>5.742887249736564</v>
      </c>
      <c r="H90" s="33">
        <f aca="true" t="shared" si="30" ref="H90:W90">SUM((H45-H50)/H45)*100</f>
        <v>-9.859154929577464</v>
      </c>
      <c r="I90" s="33">
        <f t="shared" si="30"/>
        <v>100</v>
      </c>
      <c r="J90" s="33">
        <f t="shared" si="30"/>
        <v>4.457652303120357</v>
      </c>
      <c r="K90" s="33">
        <f t="shared" si="30"/>
        <v>11.239669421487603</v>
      </c>
      <c r="L90" s="33">
        <f t="shared" si="30"/>
        <v>-2.6019080659150045</v>
      </c>
      <c r="M90" s="33">
        <f t="shared" si="30"/>
        <v>2.9585798816568047</v>
      </c>
      <c r="N90" s="33">
        <v>0</v>
      </c>
      <c r="O90" s="33">
        <f t="shared" si="30"/>
        <v>11.69041450777202</v>
      </c>
      <c r="P90" s="33">
        <f t="shared" si="30"/>
        <v>13.157894736842104</v>
      </c>
      <c r="Q90" s="33">
        <f t="shared" si="30"/>
        <v>-1.7241379310344827</v>
      </c>
      <c r="R90" s="33">
        <f t="shared" si="30"/>
        <v>3.023758099352052</v>
      </c>
      <c r="S90" s="33">
        <f t="shared" si="30"/>
        <v>3.6259541984732824</v>
      </c>
      <c r="T90" s="33">
        <f t="shared" si="30"/>
        <v>5.720620842572062</v>
      </c>
      <c r="U90" s="33">
        <f t="shared" si="30"/>
        <v>4.50619601952685</v>
      </c>
      <c r="V90" s="33">
        <f t="shared" si="30"/>
        <v>-1.2411347517730498</v>
      </c>
      <c r="W90" s="33">
        <f t="shared" si="30"/>
        <v>3.935650675093364</v>
      </c>
    </row>
    <row r="91" spans="2:23" ht="12.75" customHeight="1">
      <c r="B91" s="64" t="s">
        <v>76</v>
      </c>
      <c r="C91" s="65"/>
      <c r="D91" s="66"/>
      <c r="E91" s="32" t="s">
        <v>166</v>
      </c>
      <c r="F91" s="33">
        <f aca="true" t="shared" si="31" ref="F91:G94">SUM(F56/F51)*100</f>
        <v>90.83193526102832</v>
      </c>
      <c r="G91" s="33">
        <f t="shared" si="31"/>
        <v>97.83393501805054</v>
      </c>
      <c r="H91" s="33">
        <f aca="true" t="shared" si="32" ref="H91:W91">SUM(H56/H51)*100</f>
        <v>88.72549019607843</v>
      </c>
      <c r="I91" s="33">
        <v>0</v>
      </c>
      <c r="J91" s="33">
        <f t="shared" si="32"/>
        <v>97.02970297029702</v>
      </c>
      <c r="K91" s="33">
        <f t="shared" si="32"/>
        <v>69.12442396313364</v>
      </c>
      <c r="L91" s="33">
        <f t="shared" si="32"/>
        <v>102.7027027027027</v>
      </c>
      <c r="M91" s="33">
        <f t="shared" si="32"/>
        <v>91.05357600615227</v>
      </c>
      <c r="N91" s="33">
        <f t="shared" si="32"/>
        <v>85.60606060606061</v>
      </c>
      <c r="O91" s="33">
        <f t="shared" si="32"/>
        <v>176.6304347826087</v>
      </c>
      <c r="P91" s="33">
        <f t="shared" si="32"/>
        <v>97.6</v>
      </c>
      <c r="Q91" s="33">
        <v>0</v>
      </c>
      <c r="R91" s="33">
        <f t="shared" si="32"/>
        <v>97.3568281938326</v>
      </c>
      <c r="S91" s="33">
        <f t="shared" si="32"/>
        <v>82.05994090333473</v>
      </c>
      <c r="T91" s="33">
        <f t="shared" si="32"/>
        <v>93.35437489040855</v>
      </c>
      <c r="U91" s="33">
        <f t="shared" si="32"/>
        <v>71.63865546218487</v>
      </c>
      <c r="V91" s="33">
        <f>SUM(V56/V51)*100</f>
        <v>100.87336244541486</v>
      </c>
      <c r="W91" s="33">
        <f t="shared" si="32"/>
        <v>90.84236901039935</v>
      </c>
    </row>
    <row r="92" spans="2:23" ht="12.75" customHeight="1">
      <c r="B92" s="64" t="s">
        <v>181</v>
      </c>
      <c r="C92" s="65"/>
      <c r="D92" s="66"/>
      <c r="E92" s="32" t="s">
        <v>167</v>
      </c>
      <c r="F92" s="33">
        <f t="shared" si="31"/>
        <v>94.511470343516</v>
      </c>
      <c r="G92" s="33">
        <f t="shared" si="31"/>
        <v>97.2027972027972</v>
      </c>
      <c r="H92" s="33">
        <f aca="true" t="shared" si="33" ref="H92:W92">SUM(H57/H52)*100</f>
        <v>92.85714285714286</v>
      </c>
      <c r="I92" s="33">
        <v>0</v>
      </c>
      <c r="J92" s="33">
        <f t="shared" si="33"/>
        <v>102.38095238095238</v>
      </c>
      <c r="K92" s="33">
        <f t="shared" si="33"/>
        <v>74.57627118644068</v>
      </c>
      <c r="L92" s="33">
        <f t="shared" si="33"/>
        <v>95.83333333333334</v>
      </c>
      <c r="M92" s="33">
        <f t="shared" si="33"/>
        <v>93.20009748964172</v>
      </c>
      <c r="N92" s="33">
        <f t="shared" si="33"/>
        <v>86.95652173913044</v>
      </c>
      <c r="O92" s="33">
        <f t="shared" si="33"/>
        <v>141.23711340206185</v>
      </c>
      <c r="P92" s="33">
        <f t="shared" si="33"/>
        <v>98.36065573770492</v>
      </c>
      <c r="Q92" s="33">
        <v>0</v>
      </c>
      <c r="R92" s="33">
        <f t="shared" si="33"/>
        <v>95.32710280373831</v>
      </c>
      <c r="S92" s="33">
        <f t="shared" si="33"/>
        <v>76.95167286245353</v>
      </c>
      <c r="T92" s="33">
        <f t="shared" si="33"/>
        <v>97.8629329403095</v>
      </c>
      <c r="U92" s="33">
        <f t="shared" si="33"/>
        <v>66.08000000000001</v>
      </c>
      <c r="V92" s="33">
        <f t="shared" si="33"/>
        <v>103.56083086053411</v>
      </c>
      <c r="W92" s="33">
        <f t="shared" si="33"/>
        <v>93.94395902380235</v>
      </c>
    </row>
    <row r="93" spans="2:23" ht="12.75" customHeight="1">
      <c r="B93" s="64" t="s">
        <v>77</v>
      </c>
      <c r="C93" s="65"/>
      <c r="D93" s="66"/>
      <c r="E93" s="32" t="s">
        <v>168</v>
      </c>
      <c r="F93" s="33">
        <f t="shared" si="31"/>
        <v>87.51039459212961</v>
      </c>
      <c r="G93" s="33">
        <f t="shared" si="31"/>
        <v>98.50746268656717</v>
      </c>
      <c r="H93" s="33">
        <f aca="true" t="shared" si="34" ref="H93:W93">SUM(H58/H53)*100</f>
        <v>83.69565217391305</v>
      </c>
      <c r="I93" s="33">
        <v>0</v>
      </c>
      <c r="J93" s="33">
        <f t="shared" si="34"/>
        <v>93.22033898305084</v>
      </c>
      <c r="K93" s="33">
        <f t="shared" si="34"/>
        <v>67.08860759493672</v>
      </c>
      <c r="L93" s="33">
        <f t="shared" si="34"/>
        <v>115.38461538461537</v>
      </c>
      <c r="M93" s="33">
        <f t="shared" si="34"/>
        <v>88.67261422005947</v>
      </c>
      <c r="N93" s="33">
        <f t="shared" si="34"/>
        <v>82.5</v>
      </c>
      <c r="O93" s="33">
        <f t="shared" si="34"/>
        <v>216.09195402298852</v>
      </c>
      <c r="P93" s="33">
        <f t="shared" si="34"/>
        <v>96.875</v>
      </c>
      <c r="Q93" s="33">
        <v>0</v>
      </c>
      <c r="R93" s="33">
        <f t="shared" si="34"/>
        <v>99.16666666666667</v>
      </c>
      <c r="S93" s="33">
        <f t="shared" si="34"/>
        <v>86.3109048723898</v>
      </c>
      <c r="T93" s="33">
        <f t="shared" si="34"/>
        <v>89.26062228169957</v>
      </c>
      <c r="U93" s="33">
        <f t="shared" si="34"/>
        <v>75.96513075965132</v>
      </c>
      <c r="V93" s="33">
        <f t="shared" si="34"/>
        <v>98.28571428571429</v>
      </c>
      <c r="W93" s="33">
        <f t="shared" si="34"/>
        <v>87.99812968906082</v>
      </c>
    </row>
    <row r="94" spans="2:23" ht="12.75" customHeight="1">
      <c r="B94" s="64" t="s">
        <v>78</v>
      </c>
      <c r="C94" s="65"/>
      <c r="D94" s="66"/>
      <c r="E94" s="32" t="s">
        <v>169</v>
      </c>
      <c r="F94" s="33">
        <f t="shared" si="31"/>
        <v>90.83045960766579</v>
      </c>
      <c r="G94" s="33">
        <f t="shared" si="31"/>
        <v>97.81659388646288</v>
      </c>
      <c r="H94" s="33">
        <f aca="true" t="shared" si="35" ref="H94:W94">SUM(H59/H54)*100</f>
        <v>87.5</v>
      </c>
      <c r="I94" s="33">
        <v>0</v>
      </c>
      <c r="J94" s="33">
        <f t="shared" si="35"/>
        <v>97.02970297029702</v>
      </c>
      <c r="K94" s="33">
        <f t="shared" si="35"/>
        <v>67</v>
      </c>
      <c r="L94" s="33">
        <f t="shared" si="35"/>
        <v>102.7027027027027</v>
      </c>
      <c r="M94" s="33">
        <f t="shared" si="35"/>
        <v>91.30662477088242</v>
      </c>
      <c r="N94" s="33">
        <f t="shared" si="35"/>
        <v>85.60606060606061</v>
      </c>
      <c r="O94" s="33">
        <f t="shared" si="35"/>
        <v>227.43362831858408</v>
      </c>
      <c r="P94" s="33">
        <f t="shared" si="35"/>
        <v>97.6</v>
      </c>
      <c r="Q94" s="33">
        <v>0</v>
      </c>
      <c r="R94" s="33">
        <f t="shared" si="35"/>
        <v>97.11538461538461</v>
      </c>
      <c r="S94" s="33">
        <f t="shared" si="35"/>
        <v>82.05994090333473</v>
      </c>
      <c r="T94" s="33">
        <f t="shared" si="35"/>
        <v>95.03140007388252</v>
      </c>
      <c r="U94" s="33">
        <f t="shared" si="35"/>
        <v>76.08915906788248</v>
      </c>
      <c r="V94" s="33">
        <f t="shared" si="35"/>
        <v>100.87336244541486</v>
      </c>
      <c r="W94" s="33">
        <f t="shared" si="35"/>
        <v>91.0563778104169</v>
      </c>
    </row>
    <row r="95" spans="2:23" ht="12.75" customHeight="1">
      <c r="B95" s="64" t="s">
        <v>79</v>
      </c>
      <c r="C95" s="65"/>
      <c r="D95" s="66"/>
      <c r="E95" s="32" t="s">
        <v>170</v>
      </c>
      <c r="F95" s="33">
        <f>SUM(F60/F55)*100</f>
        <v>91.42857142857143</v>
      </c>
      <c r="G95" s="33">
        <f>SUM(G60/G55)*100</f>
        <v>97.84615384615385</v>
      </c>
      <c r="H95" s="33">
        <f>SUM(H60/H55)*100</f>
        <v>108.33333333333333</v>
      </c>
      <c r="I95" s="33">
        <v>0</v>
      </c>
      <c r="J95" s="33">
        <v>0</v>
      </c>
      <c r="K95" s="33">
        <f>SUM(K60/K55)*100</f>
        <v>94.11764705882352</v>
      </c>
      <c r="L95" s="33">
        <v>0</v>
      </c>
      <c r="M95" s="33">
        <f aca="true" t="shared" si="36" ref="M95:U95">SUM(M60/M55)*100</f>
        <v>79.26829268292683</v>
      </c>
      <c r="N95" s="33">
        <v>0</v>
      </c>
      <c r="O95" s="33">
        <f t="shared" si="36"/>
        <v>95.77464788732394</v>
      </c>
      <c r="P95" s="33">
        <v>0</v>
      </c>
      <c r="Q95" s="33">
        <v>0</v>
      </c>
      <c r="R95" s="33">
        <f t="shared" si="36"/>
        <v>97.5609756097561</v>
      </c>
      <c r="S95" s="33">
        <v>0</v>
      </c>
      <c r="T95" s="33">
        <f t="shared" si="36"/>
        <v>61.93771626297578</v>
      </c>
      <c r="U95" s="33">
        <f t="shared" si="36"/>
        <v>61.67800453514739</v>
      </c>
      <c r="V95" s="33">
        <v>0</v>
      </c>
      <c r="W95" s="33">
        <f>SUM(W60/W55)*100</f>
        <v>79.62085308056872</v>
      </c>
    </row>
    <row r="96" spans="2:23" ht="12.75" customHeight="1">
      <c r="B96" s="64" t="s">
        <v>80</v>
      </c>
      <c r="C96" s="65"/>
      <c r="D96" s="66"/>
      <c r="E96" s="32" t="s">
        <v>171</v>
      </c>
      <c r="F96" s="33">
        <f aca="true" t="shared" si="37" ref="F96:G99">SUM((F51-F56)/F51)*100</f>
        <v>9.168064738971676</v>
      </c>
      <c r="G96" s="33">
        <f t="shared" si="37"/>
        <v>2.166064981949458</v>
      </c>
      <c r="H96" s="33">
        <f aca="true" t="shared" si="38" ref="H96:W96">SUM((H51-H56)/H51)*100</f>
        <v>11.27450980392157</v>
      </c>
      <c r="I96" s="33">
        <v>0</v>
      </c>
      <c r="J96" s="33">
        <f t="shared" si="38"/>
        <v>2.9702970297029703</v>
      </c>
      <c r="K96" s="33">
        <f t="shared" si="38"/>
        <v>30.87557603686636</v>
      </c>
      <c r="L96" s="33">
        <f t="shared" si="38"/>
        <v>-2.7027027027027026</v>
      </c>
      <c r="M96" s="33">
        <f t="shared" si="38"/>
        <v>8.94642399384773</v>
      </c>
      <c r="N96" s="33">
        <f t="shared" si="38"/>
        <v>14.393939393939394</v>
      </c>
      <c r="O96" s="33">
        <f t="shared" si="38"/>
        <v>-76.63043478260869</v>
      </c>
      <c r="P96" s="33">
        <f t="shared" si="38"/>
        <v>2.4</v>
      </c>
      <c r="Q96" s="33">
        <v>0</v>
      </c>
      <c r="R96" s="33">
        <f t="shared" si="38"/>
        <v>2.643171806167401</v>
      </c>
      <c r="S96" s="33">
        <f t="shared" si="38"/>
        <v>17.94005909666526</v>
      </c>
      <c r="T96" s="33">
        <f t="shared" si="38"/>
        <v>6.645625109591443</v>
      </c>
      <c r="U96" s="33">
        <f t="shared" si="38"/>
        <v>28.361344537815125</v>
      </c>
      <c r="V96" s="33">
        <f t="shared" si="38"/>
        <v>-0.8733624454148471</v>
      </c>
      <c r="W96" s="33">
        <f t="shared" si="38"/>
        <v>9.157630989600657</v>
      </c>
    </row>
    <row r="97" spans="2:23" ht="12.75" customHeight="1">
      <c r="B97" s="64" t="s">
        <v>81</v>
      </c>
      <c r="C97" s="65"/>
      <c r="D97" s="66"/>
      <c r="E97" s="32" t="s">
        <v>172</v>
      </c>
      <c r="F97" s="33">
        <f t="shared" si="37"/>
        <v>5.488529656484013</v>
      </c>
      <c r="G97" s="33">
        <f t="shared" si="37"/>
        <v>2.797202797202797</v>
      </c>
      <c r="H97" s="33">
        <f aca="true" t="shared" si="39" ref="H97:W97">SUM((H52-H57)/H52)*100</f>
        <v>7.142857142857142</v>
      </c>
      <c r="I97" s="33">
        <v>0</v>
      </c>
      <c r="J97" s="33">
        <f t="shared" si="39"/>
        <v>-2.380952380952381</v>
      </c>
      <c r="K97" s="33">
        <f t="shared" si="39"/>
        <v>25.423728813559322</v>
      </c>
      <c r="L97" s="33">
        <f t="shared" si="39"/>
        <v>4.166666666666666</v>
      </c>
      <c r="M97" s="33">
        <f t="shared" si="39"/>
        <v>6.799902510358274</v>
      </c>
      <c r="N97" s="33">
        <f t="shared" si="39"/>
        <v>13.043478260869565</v>
      </c>
      <c r="O97" s="33">
        <f t="shared" si="39"/>
        <v>-41.23711340206185</v>
      </c>
      <c r="P97" s="33">
        <f t="shared" si="39"/>
        <v>1.639344262295082</v>
      </c>
      <c r="Q97" s="33">
        <v>0</v>
      </c>
      <c r="R97" s="33">
        <f t="shared" si="39"/>
        <v>4.672897196261682</v>
      </c>
      <c r="S97" s="33">
        <f t="shared" si="39"/>
        <v>23.04832713754647</v>
      </c>
      <c r="T97" s="33">
        <f t="shared" si="39"/>
        <v>2.1370670596904935</v>
      </c>
      <c r="U97" s="33">
        <f t="shared" si="39"/>
        <v>33.92</v>
      </c>
      <c r="V97" s="33">
        <f t="shared" si="39"/>
        <v>-3.5608308605341246</v>
      </c>
      <c r="W97" s="33">
        <f t="shared" si="39"/>
        <v>6.05604097619765</v>
      </c>
    </row>
    <row r="98" spans="2:23" ht="12.75" customHeight="1">
      <c r="B98" s="64" t="s">
        <v>82</v>
      </c>
      <c r="C98" s="65"/>
      <c r="D98" s="66"/>
      <c r="E98" s="32" t="s">
        <v>173</v>
      </c>
      <c r="F98" s="33">
        <f t="shared" si="37"/>
        <v>12.489605407870382</v>
      </c>
      <c r="G98" s="33">
        <f t="shared" si="37"/>
        <v>1.4925373134328357</v>
      </c>
      <c r="H98" s="33">
        <f aca="true" t="shared" si="40" ref="H98:W98">SUM((H53-H58)/H53)*100</f>
        <v>16.304347826086957</v>
      </c>
      <c r="I98" s="33">
        <v>0</v>
      </c>
      <c r="J98" s="33">
        <f t="shared" si="40"/>
        <v>6.779661016949152</v>
      </c>
      <c r="K98" s="33">
        <f t="shared" si="40"/>
        <v>32.91139240506329</v>
      </c>
      <c r="L98" s="33">
        <f t="shared" si="40"/>
        <v>-15.384615384615385</v>
      </c>
      <c r="M98" s="33">
        <f t="shared" si="40"/>
        <v>11.327385779940524</v>
      </c>
      <c r="N98" s="33">
        <f t="shared" si="40"/>
        <v>17.5</v>
      </c>
      <c r="O98" s="33">
        <f t="shared" si="40"/>
        <v>-116.0919540229885</v>
      </c>
      <c r="P98" s="33">
        <f t="shared" si="40"/>
        <v>3.125</v>
      </c>
      <c r="Q98" s="33">
        <v>0</v>
      </c>
      <c r="R98" s="33">
        <f t="shared" si="40"/>
        <v>0.8333333333333334</v>
      </c>
      <c r="S98" s="33">
        <f t="shared" si="40"/>
        <v>13.68909512761021</v>
      </c>
      <c r="T98" s="33">
        <f t="shared" si="40"/>
        <v>10.739377718300434</v>
      </c>
      <c r="U98" s="33">
        <f t="shared" si="40"/>
        <v>24.03486924034869</v>
      </c>
      <c r="V98" s="33">
        <f t="shared" si="40"/>
        <v>1.7142857142857144</v>
      </c>
      <c r="W98" s="33">
        <f t="shared" si="40"/>
        <v>12.001870310939193</v>
      </c>
    </row>
    <row r="99" spans="2:23" ht="12.75" customHeight="1">
      <c r="B99" s="64" t="s">
        <v>83</v>
      </c>
      <c r="C99" s="65"/>
      <c r="D99" s="66"/>
      <c r="E99" s="32" t="s">
        <v>174</v>
      </c>
      <c r="F99" s="33">
        <f t="shared" si="37"/>
        <v>9.16954039233422</v>
      </c>
      <c r="G99" s="33">
        <f t="shared" si="37"/>
        <v>2.1834061135371177</v>
      </c>
      <c r="H99" s="33">
        <f aca="true" t="shared" si="41" ref="H99:W99">SUM((H54-H59)/H54)*100</f>
        <v>12.5</v>
      </c>
      <c r="I99" s="33">
        <v>0</v>
      </c>
      <c r="J99" s="33">
        <f t="shared" si="41"/>
        <v>2.9702970297029703</v>
      </c>
      <c r="K99" s="33">
        <f t="shared" si="41"/>
        <v>33</v>
      </c>
      <c r="L99" s="33">
        <f t="shared" si="41"/>
        <v>-2.7027027027027026</v>
      </c>
      <c r="M99" s="33">
        <f t="shared" si="41"/>
        <v>8.693375229117569</v>
      </c>
      <c r="N99" s="33">
        <f t="shared" si="41"/>
        <v>14.393939393939394</v>
      </c>
      <c r="O99" s="33">
        <f t="shared" si="41"/>
        <v>-127.43362831858407</v>
      </c>
      <c r="P99" s="33">
        <f t="shared" si="41"/>
        <v>2.4</v>
      </c>
      <c r="Q99" s="33">
        <v>0</v>
      </c>
      <c r="R99" s="33">
        <f t="shared" si="41"/>
        <v>2.8846153846153846</v>
      </c>
      <c r="S99" s="33">
        <f t="shared" si="41"/>
        <v>17.94005909666526</v>
      </c>
      <c r="T99" s="33">
        <f t="shared" si="41"/>
        <v>4.968599926117473</v>
      </c>
      <c r="U99" s="33">
        <f t="shared" si="41"/>
        <v>23.910840932117527</v>
      </c>
      <c r="V99" s="33">
        <f t="shared" si="41"/>
        <v>-0.8733624454148471</v>
      </c>
      <c r="W99" s="33">
        <f t="shared" si="41"/>
        <v>8.943622189583097</v>
      </c>
    </row>
    <row r="100" spans="2:23" ht="12.75" customHeight="1">
      <c r="B100" s="64" t="s">
        <v>84</v>
      </c>
      <c r="C100" s="65"/>
      <c r="D100" s="66"/>
      <c r="E100" s="32" t="s">
        <v>175</v>
      </c>
      <c r="F100" s="33">
        <f>SUM((F55-F60)/F55)*100</f>
        <v>8.571428571428571</v>
      </c>
      <c r="G100" s="33">
        <f>SUM((G55-G60)/G55)*100</f>
        <v>2.1538461538461537</v>
      </c>
      <c r="H100" s="33">
        <f>SUM((H55-H60)/H55)*100</f>
        <v>-8.333333333333332</v>
      </c>
      <c r="I100" s="33">
        <v>0</v>
      </c>
      <c r="J100" s="33">
        <v>0</v>
      </c>
      <c r="K100" s="33">
        <f aca="true" t="shared" si="42" ref="K100:V100">SUM((K55-K60)/K55)*100</f>
        <v>5.88235294117647</v>
      </c>
      <c r="L100" s="33">
        <v>0</v>
      </c>
      <c r="M100" s="33">
        <f t="shared" si="42"/>
        <v>20.73170731707317</v>
      </c>
      <c r="N100" s="33">
        <v>0</v>
      </c>
      <c r="O100" s="33">
        <f t="shared" si="42"/>
        <v>4.225352112676056</v>
      </c>
      <c r="P100" s="33">
        <v>0</v>
      </c>
      <c r="Q100" s="33">
        <v>0</v>
      </c>
      <c r="R100" s="33">
        <f t="shared" si="42"/>
        <v>2.4390243902439024</v>
      </c>
      <c r="S100" s="33">
        <v>0</v>
      </c>
      <c r="T100" s="33">
        <f t="shared" si="42"/>
        <v>38.062283737024224</v>
      </c>
      <c r="U100" s="33">
        <f t="shared" si="42"/>
        <v>38.32199546485261</v>
      </c>
      <c r="V100" s="33">
        <v>0</v>
      </c>
      <c r="W100" s="33">
        <f>SUM((W55-W60)/W55)*100</f>
        <v>20.379146919431278</v>
      </c>
    </row>
    <row r="101" spans="2:23" s="11" customFormat="1" ht="12.75">
      <c r="B101" s="12"/>
      <c r="C101" s="13"/>
      <c r="D101" s="13"/>
      <c r="E101" s="14"/>
      <c r="F101" s="14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  <row r="102" spans="2:6" ht="12.75">
      <c r="B102" s="10" t="s">
        <v>85</v>
      </c>
      <c r="C102" s="10"/>
      <c r="D102" s="10"/>
      <c r="E102" s="10"/>
      <c r="F102" s="10"/>
    </row>
    <row r="103" spans="2:6" ht="12.75">
      <c r="B103" s="10" t="s">
        <v>86</v>
      </c>
      <c r="C103" s="10"/>
      <c r="D103" s="10"/>
      <c r="E103" s="10"/>
      <c r="F103" s="10"/>
    </row>
    <row r="104" spans="2:6" ht="12.75">
      <c r="B104" s="9"/>
      <c r="C104" s="9"/>
      <c r="D104" s="9"/>
      <c r="E104" s="9"/>
      <c r="F104" s="9"/>
    </row>
    <row r="105" spans="2:6" ht="12.75">
      <c r="B105" s="9"/>
      <c r="C105" s="9"/>
      <c r="D105" s="9"/>
      <c r="E105" s="9"/>
      <c r="F105" s="9"/>
    </row>
    <row r="106" spans="2:5" ht="12.75">
      <c r="B106" s="9"/>
      <c r="C106" s="9"/>
      <c r="D106" s="9"/>
      <c r="E106" s="9"/>
    </row>
    <row r="107" spans="2:5" ht="12.75">
      <c r="B107" s="9"/>
      <c r="C107" s="9"/>
      <c r="D107" s="9"/>
      <c r="E107" s="9"/>
    </row>
    <row r="108" spans="2:5" ht="12.75">
      <c r="B108" s="9"/>
      <c r="C108" s="9"/>
      <c r="D108" s="9"/>
      <c r="E108" s="9"/>
    </row>
    <row r="109" spans="2:5" ht="12.75">
      <c r="B109" s="9"/>
      <c r="C109" s="9"/>
      <c r="D109" s="9"/>
      <c r="E109" s="9"/>
    </row>
    <row r="110" spans="2:5" ht="12.75">
      <c r="B110" s="9"/>
      <c r="C110" s="9"/>
      <c r="D110" s="9"/>
      <c r="E110" s="9"/>
    </row>
    <row r="111" spans="2:5" ht="12.75">
      <c r="B111" s="9"/>
      <c r="C111" s="9"/>
      <c r="D111" s="9"/>
      <c r="E111" s="9"/>
    </row>
    <row r="112" spans="2:5" ht="12.75">
      <c r="B112" s="9"/>
      <c r="C112" s="9"/>
      <c r="D112" s="9"/>
      <c r="E112" s="9"/>
    </row>
    <row r="113" spans="2:5" ht="12.75">
      <c r="B113" s="9"/>
      <c r="C113" s="9"/>
      <c r="D113" s="9"/>
      <c r="E113" s="9"/>
    </row>
    <row r="114" spans="2:5" ht="12.75">
      <c r="B114" s="9"/>
      <c r="C114" s="9"/>
      <c r="D114" s="9"/>
      <c r="E114" s="9"/>
    </row>
    <row r="115" spans="2:5" ht="12.75">
      <c r="B115" s="9"/>
      <c r="C115" s="9"/>
      <c r="D115" s="9"/>
      <c r="E115" s="9"/>
    </row>
    <row r="116" spans="2:5" ht="12.75">
      <c r="B116" s="9"/>
      <c r="C116" s="9"/>
      <c r="D116" s="9"/>
      <c r="E116" s="9"/>
    </row>
    <row r="117" spans="2:5" ht="12.75">
      <c r="B117" s="9"/>
      <c r="C117" s="9"/>
      <c r="D117" s="9"/>
      <c r="E117" s="9"/>
    </row>
    <row r="118" spans="2:5" ht="12.75">
      <c r="B118" s="9"/>
      <c r="C118" s="9"/>
      <c r="D118" s="9"/>
      <c r="E118" s="9"/>
    </row>
    <row r="119" spans="2:5" ht="12.75">
      <c r="B119" s="9"/>
      <c r="C119" s="9"/>
      <c r="D119" s="9"/>
      <c r="E119" s="9"/>
    </row>
    <row r="120" spans="2:5" ht="12.75">
      <c r="B120" s="9"/>
      <c r="C120" s="9"/>
      <c r="D120" s="9"/>
      <c r="E120" s="9"/>
    </row>
    <row r="121" spans="2:5" ht="12.75">
      <c r="B121" s="9"/>
      <c r="C121" s="9"/>
      <c r="D121" s="9"/>
      <c r="E121" s="9"/>
    </row>
    <row r="122" spans="2:5" ht="12.75">
      <c r="B122" s="9"/>
      <c r="C122" s="9"/>
      <c r="D122" s="9"/>
      <c r="E122" s="9"/>
    </row>
    <row r="123" spans="2:5" ht="12.75">
      <c r="B123" s="9"/>
      <c r="C123" s="9"/>
      <c r="D123" s="9"/>
      <c r="E123" s="9"/>
    </row>
    <row r="124" spans="2:5" ht="12.75">
      <c r="B124" s="9"/>
      <c r="C124" s="9"/>
      <c r="D124" s="9"/>
      <c r="E124" s="9"/>
    </row>
    <row r="125" spans="2:5" ht="12.75">
      <c r="B125" s="9"/>
      <c r="C125" s="9"/>
      <c r="D125" s="9"/>
      <c r="E125" s="9"/>
    </row>
  </sheetData>
  <mergeCells count="94">
    <mergeCell ref="A6:B6"/>
    <mergeCell ref="B19:D19"/>
    <mergeCell ref="B18:E18"/>
    <mergeCell ref="B21:D21"/>
    <mergeCell ref="B22:D22"/>
    <mergeCell ref="B23:D23"/>
    <mergeCell ref="B24:D24"/>
    <mergeCell ref="B25:D25"/>
    <mergeCell ref="B31:D31"/>
    <mergeCell ref="B26:D26"/>
    <mergeCell ref="B27:D27"/>
    <mergeCell ref="B28:D28"/>
    <mergeCell ref="B29:D29"/>
    <mergeCell ref="B30:D30"/>
    <mergeCell ref="B32:D32"/>
    <mergeCell ref="B33:D33"/>
    <mergeCell ref="B34:D34"/>
    <mergeCell ref="B35:D35"/>
    <mergeCell ref="B54:D54"/>
    <mergeCell ref="B55:D55"/>
    <mergeCell ref="B45:D45"/>
    <mergeCell ref="B51:D51"/>
    <mergeCell ref="B52:D52"/>
    <mergeCell ref="B53:D53"/>
    <mergeCell ref="B49:D49"/>
    <mergeCell ref="B50:D50"/>
    <mergeCell ref="B36:D36"/>
    <mergeCell ref="B37:D37"/>
    <mergeCell ref="B38:D38"/>
    <mergeCell ref="B39:D39"/>
    <mergeCell ref="B40:D40"/>
    <mergeCell ref="B46:D46"/>
    <mergeCell ref="B47:D47"/>
    <mergeCell ref="B48:D48"/>
    <mergeCell ref="B41:D41"/>
    <mergeCell ref="B42:D42"/>
    <mergeCell ref="B43:D43"/>
    <mergeCell ref="B44:D44"/>
    <mergeCell ref="B56:D56"/>
    <mergeCell ref="B57:D57"/>
    <mergeCell ref="B58:D58"/>
    <mergeCell ref="B59:D59"/>
    <mergeCell ref="B68:D68"/>
    <mergeCell ref="B60:D60"/>
    <mergeCell ref="B61:D61"/>
    <mergeCell ref="B62:D62"/>
    <mergeCell ref="B63:D63"/>
    <mergeCell ref="B64:D64"/>
    <mergeCell ref="B65:D65"/>
    <mergeCell ref="B66:D66"/>
    <mergeCell ref="B67:D67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1:D91"/>
    <mergeCell ref="B90:D90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G17:G18"/>
    <mergeCell ref="H17:H18"/>
    <mergeCell ref="I17:I18"/>
    <mergeCell ref="J17:J18"/>
    <mergeCell ref="O17:O18"/>
    <mergeCell ref="P17:P18"/>
    <mergeCell ref="W17:W18"/>
    <mergeCell ref="K17:K18"/>
    <mergeCell ref="L17:L18"/>
    <mergeCell ref="M17:M18"/>
    <mergeCell ref="N17:N18"/>
  </mergeCells>
  <printOptions/>
  <pageMargins left="0.75" right="0.75" top="1" bottom="1" header="0" footer="0"/>
  <pageSetup fitToHeight="2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hhernandez</cp:lastModifiedBy>
  <cp:lastPrinted>2007-05-15T21:32:04Z</cp:lastPrinted>
  <dcterms:created xsi:type="dcterms:W3CDTF">2006-07-09T14:42:40Z</dcterms:created>
  <dcterms:modified xsi:type="dcterms:W3CDTF">2007-10-08T21:26:03Z</dcterms:modified>
  <cp:category/>
  <cp:version/>
  <cp:contentType/>
  <cp:contentStatus/>
</cp:coreProperties>
</file>